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e.sharepoint.com/sites/SalesDE_Projektsupport/PublicDocuments/Projektunterlagen/"/>
    </mc:Choice>
  </mc:AlternateContent>
  <xr:revisionPtr revIDLastSave="6" documentId="8_{4F86C42C-4BB3-42B0-A180-41F58159E709}" xr6:coauthVersionLast="47" xr6:coauthVersionMax="47" xr10:uidLastSave="{90430CA2-E479-4883-A211-EB43383402E1}"/>
  <bookViews>
    <workbookView xWindow="-120" yWindow="-120" windowWidth="29040" windowHeight="15840" firstSheet="1" activeTab="2" xr2:uid="{FE8DEE54-AACD-4543-A39E-E04FBD0D6F46}"/>
  </bookViews>
  <sheets>
    <sheet name="Dropdown" sheetId="3" state="hidden" r:id="rId1"/>
    <sheet name="Seite 1" sheetId="8" r:id="rId2"/>
    <sheet name="Seite 2" sheetId="10" r:id="rId3"/>
    <sheet name="Seite 3" sheetId="11" r:id="rId4"/>
  </sheet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M19" i="10" s="1"/>
  <c r="O17" i="10"/>
  <c r="O15" i="10"/>
  <c r="O51" i="11"/>
  <c r="O33" i="11"/>
  <c r="O31" i="11"/>
  <c r="O29" i="11"/>
  <c r="O39" i="10"/>
  <c r="O29" i="10"/>
  <c r="O27" i="10"/>
  <c r="O25" i="10"/>
  <c r="O23" i="10"/>
  <c r="O7" i="10"/>
  <c r="N55" i="11"/>
  <c r="C51" i="11"/>
  <c r="O39" i="11"/>
  <c r="C39" i="11"/>
  <c r="C37" i="11"/>
  <c r="O37" i="11"/>
  <c r="O35" i="11"/>
  <c r="C35" i="11"/>
  <c r="C33" i="11"/>
  <c r="C31" i="11"/>
  <c r="H29" i="11"/>
  <c r="C29" i="11"/>
  <c r="O23" i="11"/>
  <c r="C23" i="11"/>
  <c r="O21" i="11"/>
  <c r="C21" i="11"/>
  <c r="C19" i="11"/>
  <c r="O19" i="11"/>
  <c r="O15" i="11"/>
  <c r="C15" i="11"/>
  <c r="O11" i="11"/>
  <c r="C11" i="11"/>
  <c r="O9" i="11"/>
  <c r="C9" i="11"/>
  <c r="O7" i="11"/>
  <c r="C7" i="11"/>
  <c r="O59" i="10"/>
  <c r="C59" i="10"/>
  <c r="O57" i="10"/>
  <c r="C57" i="10"/>
  <c r="O55" i="10"/>
  <c r="C55" i="10"/>
  <c r="O49" i="10"/>
  <c r="C49" i="10"/>
  <c r="C43" i="10"/>
  <c r="C39" i="10"/>
  <c r="O47" i="10"/>
  <c r="C47" i="10"/>
  <c r="O43" i="10"/>
  <c r="O41" i="10"/>
  <c r="C41" i="10"/>
  <c r="O37" i="10"/>
  <c r="C37" i="10"/>
  <c r="O31" i="10"/>
  <c r="C31" i="10"/>
  <c r="J29" i="10"/>
  <c r="C29" i="10"/>
  <c r="C23" i="10"/>
  <c r="C25" i="10"/>
  <c r="C27" i="10"/>
  <c r="I27" i="10"/>
  <c r="K25" i="10"/>
  <c r="L23" i="10"/>
  <c r="I19" i="10" l="1"/>
  <c r="G19" i="10"/>
  <c r="C19" i="10"/>
  <c r="C17" i="10"/>
  <c r="C15" i="10"/>
  <c r="C11" i="10"/>
  <c r="C9" i="10"/>
  <c r="O11" i="10"/>
  <c r="O9" i="10"/>
  <c r="C7" i="10"/>
  <c r="N49" i="8"/>
  <c r="C51" i="8"/>
  <c r="C49" i="8"/>
  <c r="C45" i="8"/>
  <c r="C43" i="8"/>
  <c r="N41" i="8"/>
</calcChain>
</file>

<file path=xl/sharedStrings.xml><?xml version="1.0" encoding="utf-8"?>
<sst xmlns="http://schemas.openxmlformats.org/spreadsheetml/2006/main" count="178" uniqueCount="116">
  <si>
    <t>Angebot</t>
  </si>
  <si>
    <t xml:space="preserve">Ja </t>
  </si>
  <si>
    <t>Kalt</t>
  </si>
  <si>
    <t>Hans Grohe I-Box</t>
  </si>
  <si>
    <t>drainline</t>
  </si>
  <si>
    <t>200 x 200</t>
  </si>
  <si>
    <t>TECEflex</t>
  </si>
  <si>
    <t>Ja</t>
  </si>
  <si>
    <t>Geschliffen</t>
  </si>
  <si>
    <t>Armaflex</t>
  </si>
  <si>
    <t>Uno (mit Farbset)</t>
  </si>
  <si>
    <t>UP mit Farbset</t>
  </si>
  <si>
    <t>Ja, mit Farbset</t>
  </si>
  <si>
    <t>Ja (Farbset enthalten)</t>
  </si>
  <si>
    <t>Heizkörper</t>
  </si>
  <si>
    <t>Ja (Mineralwolle)</t>
  </si>
  <si>
    <t>Armaflex AF</t>
  </si>
  <si>
    <t>Wavin AS+</t>
  </si>
  <si>
    <t>PP-Rohr</t>
  </si>
  <si>
    <t>Armaflex AF (Wavin AS+)</t>
  </si>
  <si>
    <t>Lüfterkasten (DIN 18017)</t>
  </si>
  <si>
    <t>T-Stück + Flexrohr</t>
  </si>
  <si>
    <t>Limodor compact</t>
  </si>
  <si>
    <t>Klimarock</t>
  </si>
  <si>
    <t>DIN 4109 (30 dB)</t>
  </si>
  <si>
    <t>Ausschreibungsvorbereitung</t>
  </si>
  <si>
    <t>Nein</t>
  </si>
  <si>
    <t>Warm + Kalt</t>
  </si>
  <si>
    <t>Hansa Blue Box</t>
  </si>
  <si>
    <t>drainprofile</t>
  </si>
  <si>
    <t>250 x 500</t>
  </si>
  <si>
    <t>Edelstahl NiroSan</t>
  </si>
  <si>
    <t>Nein / bauseits</t>
  </si>
  <si>
    <t>Ringleitung (inkl. Hygienebox)</t>
  </si>
  <si>
    <t>Mineralwolle 100 %</t>
  </si>
  <si>
    <t>Uno (ohne Farbset)</t>
  </si>
  <si>
    <t>UP ohne Farbset</t>
  </si>
  <si>
    <t>Ja, ohne Farbset</t>
  </si>
  <si>
    <t>Fußbodenheizung</t>
  </si>
  <si>
    <t>Edelstahl NiroTherm</t>
  </si>
  <si>
    <t>Teclit</t>
  </si>
  <si>
    <t>SML</t>
  </si>
  <si>
    <t>Klimarock (SML + Wavin AS+)</t>
  </si>
  <si>
    <t>Zentraler Abluftmotor (Aereco)</t>
  </si>
  <si>
    <t>T-Stück</t>
  </si>
  <si>
    <t>Maico GH</t>
  </si>
  <si>
    <t>Keine</t>
  </si>
  <si>
    <t>Ja, optional</t>
  </si>
  <si>
    <t>Keine Anforderung</t>
  </si>
  <si>
    <t>DIN 4109-5 (25 dB)</t>
  </si>
  <si>
    <t>Kostenschätzung</t>
  </si>
  <si>
    <t>Bitte auswählen</t>
  </si>
  <si>
    <t>bauseits</t>
  </si>
  <si>
    <t>drainpoint S</t>
  </si>
  <si>
    <t>anderes Maß</t>
  </si>
  <si>
    <t>Keine / bauseits</t>
  </si>
  <si>
    <t>Duo (mit Farbset)</t>
  </si>
  <si>
    <t>AP mit Farbset</t>
  </si>
  <si>
    <t>Zu- und Abluftanlage</t>
  </si>
  <si>
    <t>Lüftungsleitung durchgehend</t>
  </si>
  <si>
    <t>Helios ELS-GU</t>
  </si>
  <si>
    <t>Anforderung unbekannt</t>
  </si>
  <si>
    <t>VDI 4100 (SST 1_20 dB)</t>
  </si>
  <si>
    <t>Duo (ohne Farbset)</t>
  </si>
  <si>
    <t>AP ohne Farbset</t>
  </si>
  <si>
    <t>Lunos</t>
  </si>
  <si>
    <t>VDI 4100 (SST 2_27 dB)</t>
  </si>
  <si>
    <t>bauseits z. Verf. gestellt</t>
  </si>
  <si>
    <t>VDI 4100 (SST 3_24 dB)</t>
  </si>
  <si>
    <t>--</t>
  </si>
  <si>
    <t>Abteilung:
Projektmanagement
Tel.: +49 2572 / 928 - 405
E-Mail: angebot-projektmanagement@tece.de</t>
  </si>
  <si>
    <r>
      <t xml:space="preserve">i </t>
    </r>
    <r>
      <rPr>
        <sz val="8"/>
        <color rgb="FF002060"/>
        <rFont val="Calibri"/>
        <family val="2"/>
        <scheme val="minor"/>
      </rPr>
      <t>technische Information</t>
    </r>
  </si>
  <si>
    <t>Projektmanagement Datenblatt TECEsystem</t>
  </si>
  <si>
    <t>1. Daten zum Projekt</t>
  </si>
  <si>
    <t>Opportunity ID</t>
  </si>
  <si>
    <t>Projektbezeichnung</t>
  </si>
  <si>
    <t>Anzahl Wohneinheiten</t>
  </si>
  <si>
    <t>Eingereicht von</t>
  </si>
  <si>
    <t>Datum der Anfrage</t>
  </si>
  <si>
    <t>Art der Anfrage</t>
  </si>
  <si>
    <t>Wunschtermin der Fertigstellung</t>
  </si>
  <si>
    <t>Allgemeine Hinweise</t>
  </si>
  <si>
    <t>2. Einbauteile</t>
  </si>
  <si>
    <t>TECEone Aufrüstet</t>
  </si>
  <si>
    <t>WC Hygienespülung</t>
  </si>
  <si>
    <t>UP-Grundkörper für Dusche / BW</t>
  </si>
  <si>
    <r>
      <t>Duschentwässerung</t>
    </r>
    <r>
      <rPr>
        <sz val="11"/>
        <color rgb="FF002060"/>
        <rFont val="Calibri"/>
        <family val="2"/>
        <scheme val="minor"/>
      </rPr>
      <t xml:space="preserve"> (ohne Fertigset)</t>
    </r>
  </si>
  <si>
    <t>Holzplatten</t>
  </si>
  <si>
    <t>Einbau bauseits gestellter Bauteile</t>
  </si>
  <si>
    <t>Hinweise Einbauteile</t>
  </si>
  <si>
    <t>Letzte Aktualisierung 06/2022</t>
  </si>
  <si>
    <t>Seite 1 von 3</t>
  </si>
  <si>
    <t>3. Trinkwasser TWK / TWW / TWZ</t>
  </si>
  <si>
    <t>Steigleitungen</t>
  </si>
  <si>
    <t>Anbindeleitungen (in TECEflex)</t>
  </si>
  <si>
    <t>Einbauteile</t>
  </si>
  <si>
    <t>4. Heizung / FBH / Kälteleitungen</t>
  </si>
  <si>
    <t>Steigleitungen Heizung</t>
  </si>
  <si>
    <t>Anbindeleitungen</t>
  </si>
  <si>
    <t>Kugelhahn hinter bauseitiger Revi-Öffnung</t>
  </si>
  <si>
    <t>Steigleitungen Kälte</t>
  </si>
  <si>
    <t>Seite 2 von 3</t>
  </si>
  <si>
    <t>5. Schmutz- und Regenwasser</t>
  </si>
  <si>
    <t>Schmutzwasser Fallleitungen</t>
  </si>
  <si>
    <t>Schmutzwasser Anbindeleitungen</t>
  </si>
  <si>
    <t>Regenwasser Fallleitungen</t>
  </si>
  <si>
    <t>6. Lüftung</t>
  </si>
  <si>
    <t>Lüftungsleitungen</t>
  </si>
  <si>
    <t>7. Beplankung / Verlorene Schalung</t>
  </si>
  <si>
    <t>Beplankung 18 mm GKBI (inkl.WC-Beplankung vorgestanzt)</t>
  </si>
  <si>
    <t>Verlorene Schalung</t>
  </si>
  <si>
    <t>i</t>
  </si>
  <si>
    <t>8. Schallschutz - Brandschutz</t>
  </si>
  <si>
    <t>Schallschutzanforderung</t>
  </si>
  <si>
    <t>Brandschutzanforderung bei Raumtrennwänden</t>
  </si>
  <si>
    <t>Seite 3 von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</si>
</sst>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2060"/>
      <name val="Webdings"/>
      <family val="1"/>
      <charset val="2"/>
    </font>
    <font>
      <b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2060"/>
      <name val="Webdings"/>
      <family val="1"/>
      <charset val="2"/>
    </font>
    <font>
      <sz val="8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2060"/>
      <name val="Webdings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4" borderId="2" xfId="0" applyFill="1" applyBorder="1"/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left" vertical="top"/>
    </xf>
    <xf numFmtId="0" fontId="0" fillId="0" borderId="0" xfId="0" quotePrefix="1"/>
    <xf numFmtId="0" fontId="11" fillId="0" borderId="0" xfId="1" applyFont="1" applyBorder="1" applyAlignment="1" applyProtection="1">
      <alignment horizontal="left" vertical="top"/>
      <protection locked="0"/>
    </xf>
    <xf numFmtId="0" fontId="11" fillId="0" borderId="0" xfId="1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4" fillId="4" borderId="1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5" fillId="2" borderId="4" xfId="0" applyFont="1" applyFill="1" applyBorder="1" applyAlignment="1" applyProtection="1">
      <alignment horizontal="left" vertical="top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4</xdr:col>
      <xdr:colOff>248793</xdr:colOff>
      <xdr:row>1</xdr:row>
      <xdr:rowOff>208407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77B8A6-C4A5-43BE-B08B-E137F95B6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3825"/>
          <a:ext cx="1191768" cy="332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4</xdr:col>
      <xdr:colOff>248793</xdr:colOff>
      <xdr:row>1</xdr:row>
      <xdr:rowOff>208407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422B29F-BC00-445D-B771-4FCE2449F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3825"/>
          <a:ext cx="1191768" cy="370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4</xdr:col>
      <xdr:colOff>248793</xdr:colOff>
      <xdr:row>1</xdr:row>
      <xdr:rowOff>208407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FB1C467-2676-4B8A-ABBF-51DC1F246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3825"/>
          <a:ext cx="1191768" cy="370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../../../Projects/J015/Technische%20Unterlagen/Forms/AllItems.aspx?id=%2Fsites%2FProjects%2FJ015%2FTechnische%20Unterlagen%2FKemper%2FTechnische%20Informationen%2FMa%C3%9Fblatt%20Str%C3%B6mungsteiler%2Epdf&amp;parent=%2Fsites%2FProjects%2FJ015%2FTechnische%20Unterlagen%2FKemper%2FTechnische%20Informationen" TargetMode="External"/><Relationship Id="rId7" Type="http://schemas.openxmlformats.org/officeDocument/2006/relationships/customProperty" Target="../customProperty3.bin"/><Relationship Id="rId2" Type="http://schemas.openxmlformats.org/officeDocument/2006/relationships/hyperlink" Target="../../../Projects/J015/Technische%20Unterlagen/Forms/AllItems.aspx?id=%2Fsites%2FProjects%2FJ015%2FTechnische%20Unterlagen%2FKemper%2FTechnische%20Informationen%2FMa%C3%9Fblatt%20TECEsystem%20Z%C3%A4hlerblock%2Epdf&amp;parent=%2Fsites%2FProjects%2FJ015%2FTechnische%20Unterlagen%2FKemper%2FTechnische%20Informationen" TargetMode="External"/><Relationship Id="rId1" Type="http://schemas.openxmlformats.org/officeDocument/2006/relationships/hyperlink" Target="https://produktdaten.tece.de/web/tece_DE/de_DE/tece/KAT03TCFLMONTAGEELE/TECE-Abdichtungsset%20f&#252;r%20Wanddurchf&#252;hrungen/PR/704805/index.x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../../../Projects/J015/Technische%20Unterlagen/Forms/AllItems.aspx?id=%2Fsites%2FProjects%2FJ015%2FTechnische%20Unterlagen%2FKemper%2FTechnische%20Informationen%2FMa%C3%9Fblatt%20UP%20Stockwerks%2DRegulierventil%2Epdf&amp;parent=%2Fsites%2FProjects%2FJ015%2FTechnische%20Unterlagen%2FKemper%2FTechnische%20Informationen" TargetMode="External"/><Relationship Id="rId4" Type="http://schemas.openxmlformats.org/officeDocument/2006/relationships/hyperlink" Target="../../../Projects/J015/Technische%20Unterlagen/Forms/AllItems.aspx?id=%2Fsites%2FProjects%2FJ015%2FTechnische%20Unterlagen%2FKemper%2FTechnische%20Informationen%2FMa%C3%9Fblatt%20UP%20Ventil%2Epdf&amp;parent=%2Fsites%2FProjects%2FJ015%2FTechnische%20Unterlagen%2FKemper%2FTechnische%20Informatione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/../../Projects/J015/Projektunterlagen/Forms/AllItems.aspx?id=%2Fsites%2FProjects%2FJ015%2FProjektunterlagen%2FVerlorene%20Schalung%2Epdf&amp;parent=%2Fsites%2FProjects%2FJ015%2FProjektunterlagen" TargetMode="External"/><Relationship Id="rId1" Type="http://schemas.openxmlformats.org/officeDocument/2006/relationships/hyperlink" Target="../../../Projects/J015/Technische%20Unterlagen/Forms/AllItems.aspx?id=%2Fsites%2FProjects%2FJ015%2FTechnische%20Unterlagen%2FAereco%2FTechnische%20Unterlagen%2FMa%C3%9Fblatt%20RSG%20RM%20Geh%C3%A4use%2Epdf&amp;parent=%2Fsites%2FProjects%2FJ015%2FTechnische%20Unterlagen%2FAereco%2FTechnische%20Unterlagen" TargetMode="Externa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7C5D-4AE8-4104-B10A-A48A47D083B5}">
  <dimension ref="A1:AD6"/>
  <sheetViews>
    <sheetView topLeftCell="Q1" workbookViewId="0">
      <selection activeCell="AE15" sqref="AE15"/>
    </sheetView>
  </sheetViews>
  <sheetFormatPr baseColWidth="10" defaultColWidth="11.42578125" defaultRowHeight="15" x14ac:dyDescent="0.25"/>
  <cols>
    <col min="1" max="1" width="26.85546875" bestFit="1" customWidth="1"/>
    <col min="2" max="3" width="15.28515625" bestFit="1" customWidth="1"/>
    <col min="4" max="4" width="16.28515625" bestFit="1" customWidth="1"/>
    <col min="5" max="6" width="15.28515625" bestFit="1" customWidth="1"/>
    <col min="7" max="7" width="16.7109375" bestFit="1" customWidth="1"/>
    <col min="8" max="8" width="14.42578125" bestFit="1" customWidth="1"/>
    <col min="9" max="9" width="28.28515625" bestFit="1" customWidth="1"/>
    <col min="10" max="11" width="18.42578125" bestFit="1" customWidth="1"/>
    <col min="12" max="12" width="18.140625" bestFit="1" customWidth="1"/>
    <col min="13" max="13" width="15.42578125" bestFit="1" customWidth="1"/>
    <col min="14" max="14" width="15.28515625" bestFit="1" customWidth="1"/>
    <col min="15" max="15" width="20.42578125" bestFit="1" customWidth="1"/>
    <col min="16" max="16" width="17.140625" bestFit="1" customWidth="1"/>
    <col min="17" max="17" width="19.28515625" bestFit="1" customWidth="1"/>
    <col min="18" max="18" width="16.5703125" bestFit="1" customWidth="1"/>
    <col min="19" max="19" width="14.42578125" bestFit="1" customWidth="1"/>
    <col min="22" max="22" width="26.7109375" bestFit="1" customWidth="1"/>
    <col min="23" max="23" width="29.140625" bestFit="1" customWidth="1"/>
    <col min="24" max="24" width="27.42578125" bestFit="1" customWidth="1"/>
    <col min="25" max="25" width="22.85546875" bestFit="1" customWidth="1"/>
    <col min="27" max="28" width="15.28515625" bestFit="1" customWidth="1"/>
    <col min="29" max="29" width="22.5703125" bestFit="1" customWidth="1"/>
    <col min="30" max="30" width="20.7109375" bestFit="1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6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7</v>
      </c>
      <c r="AB1" t="s">
        <v>7</v>
      </c>
      <c r="AC1" t="s">
        <v>7</v>
      </c>
      <c r="AD1" t="s">
        <v>24</v>
      </c>
    </row>
    <row r="2" spans="1:30" x14ac:dyDescent="0.25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34</v>
      </c>
      <c r="L2" t="s">
        <v>35</v>
      </c>
      <c r="M2" t="s">
        <v>36</v>
      </c>
      <c r="N2" t="s">
        <v>37</v>
      </c>
      <c r="O2" t="s">
        <v>26</v>
      </c>
      <c r="P2" t="s">
        <v>38</v>
      </c>
      <c r="Q2" t="s">
        <v>39</v>
      </c>
      <c r="R2" t="s">
        <v>32</v>
      </c>
      <c r="S2" t="s">
        <v>40</v>
      </c>
      <c r="T2" t="s">
        <v>41</v>
      </c>
      <c r="U2" t="s">
        <v>17</v>
      </c>
      <c r="V2" t="s">
        <v>42</v>
      </c>
      <c r="W2" t="s">
        <v>43</v>
      </c>
      <c r="X2" t="s">
        <v>44</v>
      </c>
      <c r="Y2" t="s">
        <v>45</v>
      </c>
      <c r="Z2" t="s">
        <v>46</v>
      </c>
      <c r="AA2" t="s">
        <v>47</v>
      </c>
      <c r="AB2" t="s">
        <v>47</v>
      </c>
      <c r="AC2" t="s">
        <v>48</v>
      </c>
      <c r="AD2" t="s">
        <v>49</v>
      </c>
    </row>
    <row r="3" spans="1:30" x14ac:dyDescent="0.25">
      <c r="A3" t="s">
        <v>50</v>
      </c>
      <c r="B3" t="s">
        <v>51</v>
      </c>
      <c r="C3" t="s">
        <v>26</v>
      </c>
      <c r="D3" t="s">
        <v>52</v>
      </c>
      <c r="E3" t="s">
        <v>53</v>
      </c>
      <c r="F3" t="s">
        <v>54</v>
      </c>
      <c r="I3" t="s">
        <v>44</v>
      </c>
      <c r="J3" t="s">
        <v>55</v>
      </c>
      <c r="K3" t="s">
        <v>55</v>
      </c>
      <c r="L3" t="s">
        <v>56</v>
      </c>
      <c r="M3" t="s">
        <v>57</v>
      </c>
      <c r="N3" t="s">
        <v>26</v>
      </c>
      <c r="O3" t="s">
        <v>51</v>
      </c>
      <c r="S3" t="s">
        <v>32</v>
      </c>
      <c r="V3" t="s">
        <v>32</v>
      </c>
      <c r="W3" t="s">
        <v>58</v>
      </c>
      <c r="X3" t="s">
        <v>59</v>
      </c>
      <c r="Y3" t="s">
        <v>60</v>
      </c>
      <c r="AA3" t="s">
        <v>32</v>
      </c>
      <c r="AB3" t="s">
        <v>26</v>
      </c>
      <c r="AC3" t="s">
        <v>61</v>
      </c>
      <c r="AD3" t="s">
        <v>62</v>
      </c>
    </row>
    <row r="4" spans="1:30" x14ac:dyDescent="0.25">
      <c r="C4" t="s">
        <v>51</v>
      </c>
      <c r="D4" t="s">
        <v>26</v>
      </c>
      <c r="E4" t="s">
        <v>26</v>
      </c>
      <c r="F4" t="s">
        <v>26</v>
      </c>
      <c r="I4" t="s">
        <v>51</v>
      </c>
      <c r="L4" t="s">
        <v>63</v>
      </c>
      <c r="M4" t="s">
        <v>64</v>
      </c>
      <c r="N4" t="s">
        <v>51</v>
      </c>
      <c r="Y4" t="s">
        <v>65</v>
      </c>
      <c r="AA4" t="s">
        <v>51</v>
      </c>
      <c r="AB4" t="s">
        <v>51</v>
      </c>
      <c r="AC4" t="s">
        <v>51</v>
      </c>
      <c r="AD4" t="s">
        <v>66</v>
      </c>
    </row>
    <row r="5" spans="1:30" x14ac:dyDescent="0.25">
      <c r="D5" t="s">
        <v>51</v>
      </c>
      <c r="E5" t="s">
        <v>51</v>
      </c>
      <c r="F5" t="s">
        <v>51</v>
      </c>
      <c r="I5" t="s">
        <v>26</v>
      </c>
      <c r="L5" t="s">
        <v>26</v>
      </c>
      <c r="M5" t="s">
        <v>26</v>
      </c>
      <c r="Y5" t="s">
        <v>67</v>
      </c>
      <c r="AD5" t="s">
        <v>68</v>
      </c>
    </row>
    <row r="6" spans="1:30" x14ac:dyDescent="0.25">
      <c r="L6" t="s">
        <v>51</v>
      </c>
      <c r="M6" t="s">
        <v>51</v>
      </c>
      <c r="Y6" s="18" t="s">
        <v>69</v>
      </c>
      <c r="AD6" t="s">
        <v>51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22A1-690F-4490-88FB-DE7914CFAC92}">
  <dimension ref="A1:U130"/>
  <sheetViews>
    <sheetView showGridLines="0" showRowColHeaders="0" topLeftCell="A23" zoomScaleNormal="100" workbookViewId="0">
      <selection activeCell="L17" sqref="L17"/>
    </sheetView>
  </sheetViews>
  <sheetFormatPr baseColWidth="10" defaultColWidth="0" defaultRowHeight="20.100000000000001" customHeight="1" zeroHeight="1" x14ac:dyDescent="0.25"/>
  <cols>
    <col min="1" max="21" width="4.7109375" customWidth="1"/>
    <col min="22" max="16384" width="11.42578125" hidden="1"/>
  </cols>
  <sheetData>
    <row r="1" spans="2:20" ht="22.5" customHeight="1" x14ac:dyDescent="0.25">
      <c r="M1" s="1"/>
      <c r="N1" s="34" t="s">
        <v>70</v>
      </c>
      <c r="O1" s="34"/>
      <c r="P1" s="34"/>
      <c r="Q1" s="34"/>
      <c r="R1" s="34"/>
      <c r="S1" s="34"/>
      <c r="T1" s="34"/>
    </row>
    <row r="2" spans="2:20" ht="22.5" customHeight="1" thickBot="1" x14ac:dyDescent="0.3">
      <c r="N2" s="34"/>
      <c r="O2" s="34"/>
      <c r="P2" s="35"/>
      <c r="Q2" s="35"/>
      <c r="R2" s="35"/>
      <c r="S2" s="35"/>
      <c r="T2" s="35"/>
    </row>
    <row r="3" spans="2:20" ht="22.5" customHeight="1" x14ac:dyDescent="0.25">
      <c r="B3" s="36" t="s">
        <v>71</v>
      </c>
      <c r="C3" s="37"/>
      <c r="D3" s="37"/>
      <c r="E3" s="37"/>
      <c r="F3" s="37"/>
      <c r="G3" s="9"/>
      <c r="H3" s="9"/>
      <c r="I3" s="9"/>
      <c r="J3" s="9"/>
      <c r="K3" s="9"/>
      <c r="L3" s="9"/>
      <c r="M3" s="10"/>
      <c r="N3" s="9"/>
      <c r="O3" s="10"/>
      <c r="P3" s="10"/>
      <c r="Q3" s="10"/>
      <c r="R3" s="10"/>
      <c r="S3" s="10"/>
      <c r="T3" s="11"/>
    </row>
    <row r="4" spans="2:20" ht="22.5" customHeight="1" x14ac:dyDescent="0.25">
      <c r="B4" s="38" t="s">
        <v>72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40"/>
    </row>
    <row r="5" spans="2:20" ht="22.5" customHeight="1" x14ac:dyDescent="0.25">
      <c r="B5" s="25" t="s">
        <v>73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</row>
    <row r="6" spans="2:20" ht="5.0999999999999996" customHeight="1" x14ac:dyDescent="0.25"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/>
    </row>
    <row r="7" spans="2:20" ht="20.100000000000001" customHeight="1" x14ac:dyDescent="0.25">
      <c r="B7" s="29" t="s">
        <v>74</v>
      </c>
      <c r="C7" s="23"/>
      <c r="D7" s="23"/>
      <c r="E7" s="23"/>
      <c r="F7" s="23"/>
      <c r="G7" s="23"/>
      <c r="H7" s="23"/>
      <c r="I7" s="1"/>
      <c r="J7" s="1"/>
      <c r="K7" s="1"/>
      <c r="L7" s="1"/>
      <c r="M7" s="1"/>
      <c r="N7" s="1"/>
      <c r="O7" s="1"/>
      <c r="P7" s="22"/>
      <c r="Q7" s="22"/>
      <c r="R7" s="22"/>
      <c r="S7" s="22"/>
      <c r="T7" s="33"/>
    </row>
    <row r="8" spans="2:20" ht="5.0999999999999996" customHeight="1" x14ac:dyDescent="0.25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</row>
    <row r="9" spans="2:20" ht="20.100000000000001" customHeight="1" x14ac:dyDescent="0.25">
      <c r="B9" s="29" t="s">
        <v>75</v>
      </c>
      <c r="C9" s="23"/>
      <c r="D9" s="23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33"/>
    </row>
    <row r="10" spans="2:20" ht="5.0999999999999996" customHeight="1" x14ac:dyDescent="0.25"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5"/>
    </row>
    <row r="11" spans="2:20" ht="20.100000000000001" customHeight="1" x14ac:dyDescent="0.25">
      <c r="B11" s="29" t="s">
        <v>76</v>
      </c>
      <c r="C11" s="23"/>
      <c r="D11" s="23"/>
      <c r="E11" s="23"/>
      <c r="F11" s="23"/>
      <c r="G11" s="23"/>
      <c r="H11" s="23"/>
      <c r="I11" s="1"/>
      <c r="J11" s="1"/>
      <c r="K11" s="1"/>
      <c r="L11" s="1"/>
      <c r="M11" s="1"/>
      <c r="N11" s="1"/>
      <c r="O11" s="1"/>
      <c r="P11" s="22"/>
      <c r="Q11" s="22"/>
      <c r="R11" s="22"/>
      <c r="S11" s="22"/>
      <c r="T11" s="33"/>
    </row>
    <row r="12" spans="2:20" ht="5.0999999999999996" customHeight="1" x14ac:dyDescent="0.25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5"/>
    </row>
    <row r="13" spans="2:20" ht="20.100000000000001" customHeight="1" x14ac:dyDescent="0.25">
      <c r="B13" s="29" t="s">
        <v>77</v>
      </c>
      <c r="C13" s="23"/>
      <c r="D13" s="23"/>
      <c r="E13" s="23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33"/>
    </row>
    <row r="14" spans="2:20" ht="5.0999999999999996" customHeight="1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5"/>
    </row>
    <row r="15" spans="2:20" ht="20.100000000000001" customHeight="1" x14ac:dyDescent="0.25">
      <c r="B15" s="29" t="s">
        <v>78</v>
      </c>
      <c r="C15" s="23"/>
      <c r="D15" s="23"/>
      <c r="E15" s="23"/>
      <c r="F15" s="23"/>
      <c r="G15" s="23"/>
      <c r="H15" s="23"/>
      <c r="I15" s="1"/>
      <c r="J15" s="1"/>
      <c r="K15" s="1"/>
      <c r="L15" s="1"/>
      <c r="M15" s="1"/>
      <c r="N15" s="1"/>
      <c r="O15" s="1"/>
      <c r="P15" s="22"/>
      <c r="Q15" s="22"/>
      <c r="R15" s="22"/>
      <c r="S15" s="22"/>
      <c r="T15" s="33"/>
    </row>
    <row r="16" spans="2:20" ht="5.0999999999999996" customHeight="1" x14ac:dyDescent="0.25"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5"/>
    </row>
    <row r="17" spans="2:20" ht="20.100000000000001" customHeight="1" x14ac:dyDescent="0.25">
      <c r="B17" s="29" t="s">
        <v>79</v>
      </c>
      <c r="C17" s="23"/>
      <c r="D17" s="23"/>
      <c r="E17" s="23"/>
      <c r="F17" s="23"/>
      <c r="G17" s="23"/>
      <c r="H17" s="23"/>
      <c r="I17" s="1"/>
      <c r="J17" s="1"/>
      <c r="K17" s="1"/>
      <c r="L17" s="1"/>
      <c r="M17" s="1"/>
      <c r="N17" s="1"/>
      <c r="O17" s="1"/>
      <c r="P17" s="22"/>
      <c r="Q17" s="22"/>
      <c r="R17" s="22"/>
      <c r="S17" s="22"/>
      <c r="T17" s="33"/>
    </row>
    <row r="18" spans="2:20" ht="5.0999999999999996" customHeight="1" x14ac:dyDescent="0.25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5"/>
    </row>
    <row r="19" spans="2:20" ht="20.100000000000001" customHeight="1" x14ac:dyDescent="0.25">
      <c r="B19" s="29" t="s">
        <v>80</v>
      </c>
      <c r="C19" s="23"/>
      <c r="D19" s="23"/>
      <c r="E19" s="23"/>
      <c r="F19" s="23"/>
      <c r="G19" s="23"/>
      <c r="H19" s="23"/>
      <c r="I19" s="1"/>
      <c r="J19" s="1"/>
      <c r="K19" s="1"/>
      <c r="L19" s="1"/>
      <c r="M19" s="1"/>
      <c r="N19" s="1"/>
      <c r="O19" s="1"/>
      <c r="P19" s="22"/>
      <c r="Q19" s="22"/>
      <c r="R19" s="22"/>
      <c r="S19" s="22"/>
      <c r="T19" s="33"/>
    </row>
    <row r="20" spans="2:20" ht="5.0999999999999996" customHeight="1" x14ac:dyDescent="0.25"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5"/>
    </row>
    <row r="21" spans="2:20" ht="20.100000000000001" customHeight="1" x14ac:dyDescent="0.25">
      <c r="B21" s="29" t="s">
        <v>81</v>
      </c>
      <c r="C21" s="23"/>
      <c r="D21" s="23"/>
      <c r="E21" s="23"/>
      <c r="F21" s="23"/>
      <c r="G21" s="23"/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</row>
    <row r="22" spans="2:20" ht="5.0999999999999996" customHeight="1" x14ac:dyDescent="0.25"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5"/>
    </row>
    <row r="23" spans="2:20" ht="20.100000000000001" customHeight="1" x14ac:dyDescent="0.25">
      <c r="B23" s="1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1"/>
    </row>
    <row r="24" spans="2:20" ht="5.0999999999999996" customHeight="1" x14ac:dyDescent="0.25">
      <c r="B24" s="12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1"/>
    </row>
    <row r="25" spans="2:20" ht="20.100000000000001" customHeight="1" x14ac:dyDescent="0.25">
      <c r="B25" s="1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</row>
    <row r="26" spans="2:20" ht="5.0999999999999996" customHeight="1" x14ac:dyDescent="0.25">
      <c r="B26" s="1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</row>
    <row r="27" spans="2:20" ht="20.100000000000001" customHeight="1" x14ac:dyDescent="0.25">
      <c r="B27" s="1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</row>
    <row r="28" spans="2:20" ht="5.0999999999999996" customHeight="1" x14ac:dyDescent="0.25">
      <c r="B28" s="12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1"/>
    </row>
    <row r="29" spans="2:20" ht="20.100000000000001" customHeight="1" x14ac:dyDescent="0.25">
      <c r="B29" s="12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1"/>
    </row>
    <row r="30" spans="2:20" ht="5.0999999999999996" customHeight="1" x14ac:dyDescent="0.25"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5"/>
    </row>
    <row r="31" spans="2:20" ht="22.5" customHeight="1" x14ac:dyDescent="0.25">
      <c r="B31" s="25" t="s">
        <v>82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</row>
    <row r="32" spans="2:20" ht="5.0999999999999996" customHeight="1" x14ac:dyDescent="0.25"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"/>
    </row>
    <row r="33" spans="2:20" ht="20.100000000000001" customHeight="1" x14ac:dyDescent="0.25">
      <c r="B33" s="29" t="s">
        <v>83</v>
      </c>
      <c r="C33" s="23"/>
      <c r="D33" s="23"/>
      <c r="E33" s="23"/>
      <c r="F33" s="23"/>
      <c r="G33" s="23"/>
      <c r="H33" s="23"/>
      <c r="I33" s="22" t="s">
        <v>51</v>
      </c>
      <c r="J33" s="22"/>
      <c r="K33" s="22"/>
      <c r="L33" s="22"/>
      <c r="M33" s="22"/>
      <c r="N33" s="1"/>
      <c r="O33" s="1"/>
      <c r="P33" s="1"/>
      <c r="Q33" s="1"/>
      <c r="R33" s="1"/>
      <c r="S33" s="1"/>
      <c r="T33" s="2"/>
    </row>
    <row r="34" spans="2:20" ht="5.0999999999999996" customHeight="1" x14ac:dyDescent="0.25"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"/>
    </row>
    <row r="35" spans="2:20" ht="20.100000000000001" customHeight="1" x14ac:dyDescent="0.25">
      <c r="B35" s="29" t="s">
        <v>84</v>
      </c>
      <c r="C35" s="23"/>
      <c r="D35" s="23"/>
      <c r="E35" s="23"/>
      <c r="F35" s="23"/>
      <c r="G35" s="23"/>
      <c r="H35" s="23"/>
      <c r="I35" s="22" t="s">
        <v>51</v>
      </c>
      <c r="J35" s="22"/>
      <c r="K35" s="22"/>
      <c r="L35" s="22"/>
      <c r="M35" s="22"/>
      <c r="N35" s="1"/>
      <c r="O35" s="1"/>
      <c r="P35" s="1"/>
      <c r="Q35" s="1"/>
      <c r="R35" s="1"/>
      <c r="S35" s="1"/>
      <c r="T35" s="2"/>
    </row>
    <row r="36" spans="2:20" ht="5.0999999999999996" customHeight="1" x14ac:dyDescent="0.25"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5"/>
    </row>
    <row r="37" spans="2:20" ht="20.100000000000001" customHeight="1" x14ac:dyDescent="0.25">
      <c r="B37" s="29" t="s">
        <v>85</v>
      </c>
      <c r="C37" s="23"/>
      <c r="D37" s="23"/>
      <c r="E37" s="23"/>
      <c r="F37" s="23"/>
      <c r="G37" s="23"/>
      <c r="H37" s="23"/>
      <c r="I37" s="22" t="s">
        <v>51</v>
      </c>
      <c r="J37" s="22"/>
      <c r="K37" s="22"/>
      <c r="L37" s="22"/>
      <c r="M37" s="22"/>
      <c r="N37" s="1"/>
      <c r="O37" s="1"/>
      <c r="P37" s="1"/>
      <c r="Q37" s="1"/>
      <c r="R37" s="1"/>
      <c r="S37" s="1"/>
      <c r="T37" s="2"/>
    </row>
    <row r="38" spans="2:20" ht="5.0999999999999996" customHeight="1" x14ac:dyDescent="0.25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"/>
    </row>
    <row r="39" spans="2:20" ht="20.100000000000001" customHeight="1" x14ac:dyDescent="0.25">
      <c r="B39" s="29" t="s">
        <v>86</v>
      </c>
      <c r="C39" s="23"/>
      <c r="D39" s="23"/>
      <c r="E39" s="23"/>
      <c r="F39" s="23"/>
      <c r="G39" s="23"/>
      <c r="H39" s="23"/>
      <c r="I39" s="22" t="s">
        <v>51</v>
      </c>
      <c r="J39" s="22"/>
      <c r="K39" s="22"/>
      <c r="L39" s="22"/>
      <c r="M39" s="22"/>
      <c r="N39" s="1"/>
      <c r="O39" s="1"/>
      <c r="P39" s="1"/>
      <c r="Q39" s="1"/>
      <c r="R39" s="1"/>
      <c r="S39" s="1"/>
      <c r="T39" s="2"/>
    </row>
    <row r="40" spans="2:20" ht="5.0999999999999996" customHeight="1" x14ac:dyDescent="0.25"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5"/>
    </row>
    <row r="41" spans="2:20" ht="20.100000000000001" customHeight="1" x14ac:dyDescent="0.25">
      <c r="B41" s="29" t="s">
        <v>87</v>
      </c>
      <c r="C41" s="23"/>
      <c r="D41" s="23"/>
      <c r="E41" s="23"/>
      <c r="F41" s="23"/>
      <c r="G41" s="23"/>
      <c r="H41" s="23"/>
      <c r="I41" s="22" t="s">
        <v>26</v>
      </c>
      <c r="J41" s="22"/>
      <c r="K41" s="22"/>
      <c r="L41" s="22"/>
      <c r="M41" s="22"/>
      <c r="N41" s="28" t="str">
        <f>IF(I41="anderes Maß","Angabe","")</f>
        <v/>
      </c>
      <c r="O41" s="28"/>
      <c r="P41" s="22"/>
      <c r="Q41" s="22"/>
      <c r="R41" s="22"/>
      <c r="S41" s="22"/>
      <c r="T41" s="33"/>
    </row>
    <row r="42" spans="2:20" ht="5.0999999999999996" customHeight="1" x14ac:dyDescent="0.25"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5"/>
    </row>
    <row r="43" spans="2:20" ht="20.100000000000001" customHeight="1" x14ac:dyDescent="0.25">
      <c r="B43" s="8"/>
      <c r="C43" s="28" t="str">
        <f>IF(I41="Bitte auswählen","",IF(I41="Nein","","Stückzahl"))</f>
        <v/>
      </c>
      <c r="D43" s="28"/>
      <c r="E43" s="28"/>
      <c r="F43" s="28"/>
      <c r="G43" s="28"/>
      <c r="H43" s="28"/>
      <c r="I43" s="22"/>
      <c r="J43" s="22"/>
      <c r="K43" s="22"/>
      <c r="L43" s="22"/>
      <c r="M43" s="22"/>
      <c r="N43" s="1"/>
      <c r="O43" s="1"/>
      <c r="P43" s="1"/>
      <c r="Q43" s="1"/>
      <c r="R43" s="1"/>
      <c r="S43" s="1"/>
      <c r="T43" s="2"/>
    </row>
    <row r="44" spans="2:20" ht="5.0999999999999996" customHeight="1" x14ac:dyDescent="0.2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5"/>
    </row>
    <row r="45" spans="2:20" ht="20.100000000000001" customHeight="1" x14ac:dyDescent="0.25">
      <c r="B45" s="8"/>
      <c r="C45" s="28" t="str">
        <f>IF(I41="Bitte auswählen","",IF(I41="Nein","","Anmerkungen"))</f>
        <v/>
      </c>
      <c r="D45" s="28"/>
      <c r="E45" s="28"/>
      <c r="F45" s="28"/>
      <c r="G45" s="28"/>
      <c r="H45" s="28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33"/>
    </row>
    <row r="46" spans="2:20" ht="5.0999999999999996" customHeight="1" x14ac:dyDescent="0.25"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5"/>
    </row>
    <row r="47" spans="2:20" ht="20.100000000000001" customHeight="1" x14ac:dyDescent="0.25">
      <c r="B47" s="29" t="s">
        <v>88</v>
      </c>
      <c r="C47" s="23"/>
      <c r="D47" s="23"/>
      <c r="E47" s="23"/>
      <c r="F47" s="23"/>
      <c r="G47" s="23"/>
      <c r="H47" s="23"/>
      <c r="I47" s="22" t="s">
        <v>51</v>
      </c>
      <c r="J47" s="22"/>
      <c r="K47" s="22"/>
      <c r="L47" s="22"/>
      <c r="M47" s="22"/>
      <c r="N47" s="1"/>
      <c r="O47" s="1"/>
      <c r="P47" s="1"/>
      <c r="Q47" s="1"/>
      <c r="R47" s="1"/>
      <c r="S47" s="1"/>
      <c r="T47" s="2"/>
    </row>
    <row r="48" spans="2:20" ht="5.0999999999999996" customHeight="1" x14ac:dyDescent="0.25"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5"/>
    </row>
    <row r="49" spans="1:21" ht="20.100000000000001" customHeight="1" x14ac:dyDescent="0.25">
      <c r="B49" s="8"/>
      <c r="C49" s="28" t="str">
        <f>IF(I47="Bitte auswählen","",IF(I47="Nein","","Bezeichnung"))</f>
        <v/>
      </c>
      <c r="D49" s="28"/>
      <c r="E49" s="28"/>
      <c r="F49" s="28"/>
      <c r="G49" s="28"/>
      <c r="H49" s="28"/>
      <c r="I49" s="22"/>
      <c r="J49" s="22"/>
      <c r="K49" s="22"/>
      <c r="L49" s="22"/>
      <c r="M49" s="22"/>
      <c r="N49" s="28" t="str">
        <f>IF(I47="Bitte auswählen","",IF(I47="Nein","","Stückzahl"))</f>
        <v/>
      </c>
      <c r="O49" s="28"/>
      <c r="P49" s="22"/>
      <c r="Q49" s="22"/>
      <c r="R49" s="22"/>
      <c r="S49" s="22"/>
      <c r="T49" s="33"/>
    </row>
    <row r="50" spans="1:21" ht="5.0999999999999996" customHeight="1" x14ac:dyDescent="0.25"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5"/>
    </row>
    <row r="51" spans="1:21" ht="20.100000000000001" customHeight="1" x14ac:dyDescent="0.25">
      <c r="B51" s="8"/>
      <c r="C51" s="28" t="str">
        <f>IF(I47="Bitte auswählen","",IF(I47="Nein","","Anmerkungen"))</f>
        <v/>
      </c>
      <c r="D51" s="28"/>
      <c r="E51" s="28"/>
      <c r="F51" s="28"/>
      <c r="G51" s="28"/>
      <c r="H51" s="2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33"/>
    </row>
    <row r="52" spans="1:21" ht="5.0999999999999996" customHeight="1" x14ac:dyDescent="0.25"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5"/>
    </row>
    <row r="53" spans="1:21" ht="20.100000000000001" customHeight="1" x14ac:dyDescent="0.25">
      <c r="B53" s="29" t="s">
        <v>89</v>
      </c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</row>
    <row r="54" spans="1:21" ht="5.0999999999999996" customHeight="1" x14ac:dyDescent="0.25"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5"/>
    </row>
    <row r="55" spans="1:21" ht="20.100000000000001" customHeight="1" x14ac:dyDescent="0.25">
      <c r="B55" s="1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</row>
    <row r="56" spans="1:21" ht="5.0999999999999996" customHeight="1" x14ac:dyDescent="0.25">
      <c r="B56" s="1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1"/>
    </row>
    <row r="57" spans="1:21" ht="20.100000000000001" customHeight="1" x14ac:dyDescent="0.25">
      <c r="B57" s="1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1"/>
    </row>
    <row r="58" spans="1:21" ht="5.0999999999999996" customHeight="1" x14ac:dyDescent="0.25">
      <c r="B58" s="1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</row>
    <row r="59" spans="1:21" ht="20.100000000000001" customHeight="1" x14ac:dyDescent="0.25">
      <c r="B59" s="12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1"/>
    </row>
    <row r="60" spans="1:21" ht="5.0999999999999996" customHeight="1" x14ac:dyDescent="0.25">
      <c r="B60" s="1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1"/>
    </row>
    <row r="61" spans="1:21" ht="20.100000000000001" customHeight="1" x14ac:dyDescent="0.25">
      <c r="B61" s="12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1"/>
    </row>
    <row r="62" spans="1:21" ht="5.0999999999999996" customHeight="1" thickBot="1" x14ac:dyDescent="0.3"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5"/>
    </row>
    <row r="63" spans="1:21" s="6" customFormat="1" ht="20.100000000000001" customHeight="1" x14ac:dyDescent="0.25">
      <c r="A63"/>
      <c r="B63" s="7"/>
      <c r="C63" s="7"/>
      <c r="D63" s="7"/>
      <c r="E63" s="32" t="s">
        <v>90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 t="s">
        <v>91</v>
      </c>
      <c r="S63" s="32"/>
      <c r="T63" s="32"/>
      <c r="U63"/>
    </row>
    <row r="64" spans="1:21" ht="5.0999999999999996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ht="20.100000000000001" hidden="1" customHeight="1" x14ac:dyDescent="0.25">
      <c r="B65" s="23"/>
      <c r="C65" s="23"/>
      <c r="D65" s="23"/>
      <c r="E65" s="23"/>
      <c r="F65" s="23"/>
      <c r="G65" s="23"/>
      <c r="H65" s="23"/>
      <c r="I65" s="1"/>
      <c r="J65" s="1"/>
      <c r="K65" s="1"/>
      <c r="L65" s="1"/>
      <c r="M65" s="1"/>
      <c r="N65" s="1"/>
      <c r="O65" s="1"/>
      <c r="P65" s="24"/>
      <c r="Q65" s="24"/>
      <c r="R65" s="24"/>
      <c r="S65" s="24"/>
      <c r="T65" s="24"/>
    </row>
    <row r="66" spans="2:20" ht="5.0999999999999996" hidden="1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ht="20.100000000000001" hidden="1" customHeight="1" x14ac:dyDescent="0.25">
      <c r="B67" s="23"/>
      <c r="C67" s="23"/>
      <c r="D67" s="23"/>
      <c r="E67" s="23"/>
      <c r="F67" s="23"/>
      <c r="G67" s="23"/>
      <c r="H67" s="23"/>
      <c r="I67" s="1"/>
      <c r="J67" s="1"/>
      <c r="K67" s="1"/>
      <c r="L67" s="1"/>
      <c r="M67" s="1"/>
      <c r="N67" s="1"/>
      <c r="O67" s="1"/>
      <c r="P67" s="24"/>
      <c r="Q67" s="24"/>
      <c r="R67" s="24"/>
      <c r="S67" s="24"/>
      <c r="T67" s="24"/>
    </row>
    <row r="68" spans="2:20" ht="5.0999999999999996" hidden="1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ht="20.100000000000001" hidden="1" customHeight="1" x14ac:dyDescent="0.25">
      <c r="B69" s="23"/>
      <c r="C69" s="23"/>
      <c r="D69" s="23"/>
      <c r="E69" s="23"/>
      <c r="F69" s="23"/>
      <c r="G69" s="23"/>
      <c r="H69" s="23"/>
      <c r="I69" s="1"/>
      <c r="J69" s="1"/>
      <c r="K69" s="1"/>
      <c r="L69" s="1"/>
      <c r="M69" s="1"/>
      <c r="N69" s="1"/>
      <c r="O69" s="1"/>
      <c r="P69" s="24"/>
      <c r="Q69" s="24"/>
      <c r="R69" s="24"/>
      <c r="S69" s="24"/>
      <c r="T69" s="24"/>
    </row>
    <row r="70" spans="2:20" ht="5.0999999999999996" hidden="1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20.100000000000001" hidden="1" customHeight="1" x14ac:dyDescent="0.25">
      <c r="B71" s="23"/>
      <c r="C71" s="23"/>
      <c r="D71" s="23"/>
      <c r="E71" s="23"/>
      <c r="F71" s="23"/>
      <c r="G71" s="23"/>
      <c r="H71" s="23"/>
      <c r="I71" s="1"/>
      <c r="J71" s="1"/>
      <c r="K71" s="1"/>
      <c r="L71" s="1"/>
      <c r="M71" s="1"/>
      <c r="N71" s="1"/>
      <c r="O71" s="1"/>
      <c r="P71" s="24"/>
      <c r="Q71" s="24"/>
      <c r="R71" s="24"/>
      <c r="S71" s="24"/>
      <c r="T71" s="24"/>
    </row>
    <row r="72" spans="2:20" ht="5.0999999999999996" hidden="1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20.100000000000001" hidden="1" customHeight="1" x14ac:dyDescent="0.25">
      <c r="B73" s="23"/>
      <c r="C73" s="23"/>
      <c r="D73" s="23"/>
      <c r="E73" s="23"/>
      <c r="F73" s="23"/>
      <c r="G73" s="23"/>
      <c r="H73" s="23"/>
      <c r="I73" s="1"/>
      <c r="J73" s="1"/>
      <c r="K73" s="1"/>
      <c r="L73" s="1"/>
      <c r="M73" s="1"/>
      <c r="N73" s="1"/>
      <c r="O73" s="1"/>
      <c r="P73" s="24"/>
      <c r="Q73" s="24"/>
      <c r="R73" s="24"/>
      <c r="S73" s="24"/>
      <c r="T73" s="24"/>
    </row>
    <row r="74" spans="2:20" ht="5.0999999999999996" hidden="1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ht="20.100000000000001" hidden="1" customHeight="1" x14ac:dyDescent="0.25">
      <c r="B75" s="23"/>
      <c r="C75" s="23"/>
      <c r="D75" s="23"/>
      <c r="E75" s="23"/>
      <c r="F75" s="23"/>
      <c r="G75" s="23"/>
      <c r="H75" s="23"/>
      <c r="I75" s="1"/>
      <c r="J75" s="1"/>
      <c r="K75" s="1"/>
      <c r="L75" s="1"/>
      <c r="M75" s="1"/>
      <c r="N75" s="1"/>
      <c r="O75" s="1"/>
      <c r="P75" s="24"/>
      <c r="Q75" s="24"/>
      <c r="R75" s="24"/>
      <c r="S75" s="24"/>
      <c r="T75" s="24"/>
    </row>
    <row r="76" spans="2:20" ht="5.0999999999999996" hidden="1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ht="20.100000000000001" hidden="1" customHeight="1" x14ac:dyDescent="0.25">
      <c r="B77" s="23"/>
      <c r="C77" s="23"/>
      <c r="D77" s="23"/>
      <c r="E77" s="23"/>
      <c r="F77" s="23"/>
      <c r="G77" s="23"/>
      <c r="H77" s="23"/>
      <c r="I77" s="1"/>
      <c r="J77" s="1"/>
      <c r="K77" s="1"/>
      <c r="L77" s="1"/>
      <c r="M77" s="1"/>
      <c r="N77" s="1"/>
      <c r="O77" s="1"/>
      <c r="P77" s="24"/>
      <c r="Q77" s="24"/>
      <c r="R77" s="24"/>
      <c r="S77" s="24"/>
      <c r="T77" s="24"/>
    </row>
    <row r="78" spans="2:20" ht="5.0999999999999996" hidden="1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ht="20.100000000000001" hidden="1" customHeight="1" x14ac:dyDescent="0.25">
      <c r="B79" s="23"/>
      <c r="C79" s="23"/>
      <c r="D79" s="23"/>
      <c r="E79" s="23"/>
      <c r="F79" s="23"/>
      <c r="G79" s="23"/>
      <c r="H79" s="23"/>
      <c r="I79" s="1"/>
      <c r="J79" s="1"/>
      <c r="K79" s="1"/>
      <c r="L79" s="1"/>
      <c r="M79" s="1"/>
      <c r="N79" s="1"/>
      <c r="O79" s="1"/>
      <c r="P79" s="24"/>
      <c r="Q79" s="24"/>
      <c r="R79" s="24"/>
      <c r="S79" s="24"/>
      <c r="T79" s="24"/>
    </row>
    <row r="80" spans="2:20" ht="5.0999999999999996" hidden="1" customHeight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ht="20.100000000000001" hidden="1" customHeight="1" x14ac:dyDescent="0.25">
      <c r="B81" s="23"/>
      <c r="C81" s="23"/>
      <c r="D81" s="23"/>
      <c r="E81" s="23"/>
      <c r="F81" s="23"/>
      <c r="G81" s="23"/>
      <c r="H81" s="23"/>
      <c r="I81" s="1"/>
      <c r="J81" s="1"/>
      <c r="K81" s="1"/>
      <c r="L81" s="1"/>
      <c r="M81" s="1"/>
      <c r="N81" s="1"/>
      <c r="O81" s="1"/>
      <c r="P81" s="24"/>
      <c r="Q81" s="24"/>
      <c r="R81" s="24"/>
      <c r="S81" s="24"/>
      <c r="T81" s="24"/>
    </row>
    <row r="82" spans="2:20" ht="5.0999999999999996" hidden="1" customHeight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20.100000000000001" hidden="1" customHeight="1" x14ac:dyDescent="0.25">
      <c r="B83" s="23"/>
      <c r="C83" s="23"/>
      <c r="D83" s="23"/>
      <c r="E83" s="23"/>
      <c r="F83" s="23"/>
      <c r="G83" s="23"/>
      <c r="H83" s="23"/>
      <c r="I83" s="1"/>
      <c r="J83" s="1"/>
      <c r="K83" s="1"/>
      <c r="L83" s="1"/>
      <c r="M83" s="1"/>
      <c r="N83" s="1"/>
      <c r="O83" s="1"/>
      <c r="P83" s="24"/>
      <c r="Q83" s="24"/>
      <c r="R83" s="24"/>
      <c r="S83" s="24"/>
      <c r="T83" s="24"/>
    </row>
    <row r="84" spans="2:20" ht="5.0999999999999996" hidden="1" customHeigh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20.100000000000001" hidden="1" customHeight="1" x14ac:dyDescent="0.25">
      <c r="B85" s="23"/>
      <c r="C85" s="23"/>
      <c r="D85" s="23"/>
      <c r="E85" s="23"/>
      <c r="F85" s="23"/>
      <c r="G85" s="23"/>
      <c r="H85" s="23"/>
      <c r="I85" s="1"/>
      <c r="J85" s="1"/>
      <c r="K85" s="1"/>
      <c r="L85" s="1"/>
      <c r="M85" s="1"/>
      <c r="N85" s="1"/>
      <c r="O85" s="1"/>
      <c r="P85" s="24"/>
      <c r="Q85" s="24"/>
      <c r="R85" s="24"/>
      <c r="S85" s="24"/>
      <c r="T85" s="24"/>
    </row>
    <row r="86" spans="2:20" ht="5.0999999999999996" hidden="1" customHeight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ht="20.100000000000001" hidden="1" customHeight="1" x14ac:dyDescent="0.25">
      <c r="B87" s="23"/>
      <c r="C87" s="23"/>
      <c r="D87" s="23"/>
      <c r="E87" s="23"/>
      <c r="F87" s="23"/>
      <c r="G87" s="23"/>
      <c r="H87" s="23"/>
      <c r="I87" s="1"/>
      <c r="J87" s="1"/>
      <c r="K87" s="1"/>
      <c r="L87" s="1"/>
      <c r="M87" s="1"/>
      <c r="N87" s="1"/>
      <c r="O87" s="1"/>
      <c r="P87" s="24"/>
      <c r="Q87" s="24"/>
      <c r="R87" s="24"/>
      <c r="S87" s="24"/>
      <c r="T87" s="24"/>
    </row>
    <row r="88" spans="2:20" ht="5.0999999999999996" hidden="1" customHeight="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ht="20.100000000000001" hidden="1" customHeight="1" x14ac:dyDescent="0.25">
      <c r="B89" s="23"/>
      <c r="C89" s="23"/>
      <c r="D89" s="23"/>
      <c r="E89" s="23"/>
      <c r="F89" s="23"/>
      <c r="G89" s="23"/>
      <c r="H89" s="23"/>
      <c r="I89" s="1"/>
      <c r="J89" s="1"/>
      <c r="K89" s="1"/>
      <c r="L89" s="1"/>
      <c r="M89" s="1"/>
      <c r="N89" s="1"/>
      <c r="O89" s="1"/>
      <c r="P89" s="24"/>
      <c r="Q89" s="24"/>
      <c r="R89" s="24"/>
      <c r="S89" s="24"/>
      <c r="T89" s="24"/>
    </row>
    <row r="90" spans="2:20" ht="5.0999999999999996" hidden="1" customHeight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ht="20.100000000000001" hidden="1" customHeight="1" x14ac:dyDescent="0.25">
      <c r="B91" s="23"/>
      <c r="C91" s="23"/>
      <c r="D91" s="23"/>
      <c r="E91" s="23"/>
      <c r="F91" s="23"/>
      <c r="G91" s="23"/>
      <c r="H91" s="23"/>
      <c r="I91" s="1"/>
      <c r="J91" s="1"/>
      <c r="K91" s="1"/>
      <c r="L91" s="1"/>
      <c r="M91" s="1"/>
      <c r="N91" s="1"/>
      <c r="O91" s="1"/>
      <c r="P91" s="24"/>
      <c r="Q91" s="24"/>
      <c r="R91" s="24"/>
      <c r="S91" s="24"/>
      <c r="T91" s="24"/>
    </row>
    <row r="92" spans="2:20" ht="5.0999999999999996" hidden="1" customHeight="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ht="20.100000000000001" hidden="1" customHeight="1" x14ac:dyDescent="0.25">
      <c r="B93" s="23"/>
      <c r="C93" s="23"/>
      <c r="D93" s="23"/>
      <c r="E93" s="23"/>
      <c r="F93" s="23"/>
      <c r="G93" s="23"/>
      <c r="H93" s="23"/>
      <c r="I93" s="1"/>
      <c r="J93" s="1"/>
      <c r="K93" s="1"/>
      <c r="L93" s="1"/>
      <c r="M93" s="1"/>
      <c r="N93" s="1"/>
      <c r="O93" s="1"/>
      <c r="P93" s="24"/>
      <c r="Q93" s="24"/>
      <c r="R93" s="24"/>
      <c r="S93" s="24"/>
      <c r="T93" s="24"/>
    </row>
    <row r="94" spans="2:20" ht="5.0999999999999996" hidden="1" customHeight="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ht="20.100000000000001" hidden="1" customHeight="1" x14ac:dyDescent="0.25">
      <c r="B95" s="23"/>
      <c r="C95" s="23"/>
      <c r="D95" s="23"/>
      <c r="E95" s="23"/>
      <c r="F95" s="23"/>
      <c r="G95" s="23"/>
      <c r="H95" s="23"/>
      <c r="I95" s="1"/>
      <c r="J95" s="1"/>
      <c r="K95" s="1"/>
      <c r="L95" s="1"/>
      <c r="M95" s="1"/>
      <c r="N95" s="1"/>
      <c r="O95" s="1"/>
      <c r="P95" s="24"/>
      <c r="Q95" s="24"/>
      <c r="R95" s="24"/>
      <c r="S95" s="24"/>
      <c r="T95" s="24"/>
    </row>
    <row r="96" spans="2:20" ht="5.0999999999999996" hidden="1" customHeight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ht="20.100000000000001" hidden="1" customHeight="1" x14ac:dyDescent="0.25">
      <c r="B97" s="23"/>
      <c r="C97" s="23"/>
      <c r="D97" s="23"/>
      <c r="E97" s="23"/>
      <c r="F97" s="23"/>
      <c r="G97" s="23"/>
      <c r="H97" s="23"/>
      <c r="I97" s="1"/>
      <c r="J97" s="1"/>
      <c r="K97" s="1"/>
      <c r="L97" s="1"/>
      <c r="M97" s="1"/>
      <c r="N97" s="1"/>
      <c r="O97" s="1"/>
      <c r="P97" s="24"/>
      <c r="Q97" s="24"/>
      <c r="R97" s="24"/>
      <c r="S97" s="24"/>
      <c r="T97" s="24"/>
    </row>
    <row r="98" spans="2:20" ht="5.0999999999999996" hidden="1" customHeight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ht="20.100000000000001" hidden="1" customHeight="1" x14ac:dyDescent="0.25">
      <c r="B99" s="23"/>
      <c r="C99" s="23"/>
      <c r="D99" s="23"/>
      <c r="E99" s="23"/>
      <c r="F99" s="23"/>
      <c r="G99" s="23"/>
      <c r="H99" s="23"/>
      <c r="I99" s="1"/>
      <c r="J99" s="1"/>
      <c r="K99" s="1"/>
      <c r="L99" s="1"/>
      <c r="M99" s="1"/>
      <c r="N99" s="1"/>
      <c r="O99" s="1"/>
      <c r="P99" s="24"/>
      <c r="Q99" s="24"/>
      <c r="R99" s="24"/>
      <c r="S99" s="24"/>
      <c r="T99" s="24"/>
    </row>
    <row r="100" spans="2:20" ht="5.0999999999999996" hidden="1" customHeight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ht="20.100000000000001" hidden="1" customHeight="1" x14ac:dyDescent="0.25">
      <c r="B101" s="23"/>
      <c r="C101" s="23"/>
      <c r="D101" s="23"/>
      <c r="E101" s="23"/>
      <c r="F101" s="23"/>
      <c r="G101" s="23"/>
      <c r="H101" s="23"/>
      <c r="I101" s="1"/>
      <c r="J101" s="1"/>
      <c r="K101" s="1"/>
      <c r="L101" s="1"/>
      <c r="M101" s="1"/>
      <c r="N101" s="1"/>
      <c r="O101" s="1"/>
      <c r="P101" s="24"/>
      <c r="Q101" s="24"/>
      <c r="R101" s="24"/>
      <c r="S101" s="24"/>
      <c r="T101" s="24"/>
    </row>
    <row r="102" spans="2:20" ht="5.0999999999999996" hidden="1" customHeight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ht="20.100000000000001" hidden="1" customHeight="1" x14ac:dyDescent="0.25">
      <c r="B103" s="23"/>
      <c r="C103" s="23"/>
      <c r="D103" s="23"/>
      <c r="E103" s="23"/>
      <c r="F103" s="23"/>
      <c r="G103" s="23"/>
      <c r="H103" s="23"/>
      <c r="I103" s="1"/>
      <c r="J103" s="1"/>
      <c r="K103" s="1"/>
      <c r="L103" s="1"/>
      <c r="M103" s="1"/>
      <c r="N103" s="1"/>
      <c r="O103" s="1"/>
      <c r="P103" s="24"/>
      <c r="Q103" s="24"/>
      <c r="R103" s="24"/>
      <c r="S103" s="24"/>
      <c r="T103" s="24"/>
    </row>
    <row r="104" spans="2:20" ht="5.0999999999999996" hidden="1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ht="20.100000000000001" hidden="1" customHeight="1" x14ac:dyDescent="0.25">
      <c r="B105" s="23"/>
      <c r="C105" s="23"/>
      <c r="D105" s="23"/>
      <c r="E105" s="23"/>
      <c r="F105" s="23"/>
      <c r="G105" s="23"/>
      <c r="H105" s="23"/>
      <c r="I105" s="1"/>
      <c r="J105" s="1"/>
      <c r="K105" s="1"/>
      <c r="L105" s="1"/>
      <c r="M105" s="1"/>
      <c r="N105" s="1"/>
      <c r="O105" s="1"/>
      <c r="P105" s="24"/>
      <c r="Q105" s="24"/>
      <c r="R105" s="24"/>
      <c r="S105" s="24"/>
      <c r="T105" s="24"/>
    </row>
    <row r="106" spans="2:20" ht="5.0999999999999996" hidden="1" customHeight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ht="20.100000000000001" hidden="1" customHeight="1" x14ac:dyDescent="0.25">
      <c r="B107" s="23"/>
      <c r="C107" s="23"/>
      <c r="D107" s="23"/>
      <c r="E107" s="23"/>
      <c r="F107" s="23"/>
      <c r="G107" s="23"/>
      <c r="H107" s="23"/>
      <c r="I107" s="1"/>
      <c r="J107" s="1"/>
      <c r="K107" s="1"/>
      <c r="L107" s="1"/>
      <c r="M107" s="1"/>
      <c r="N107" s="1"/>
      <c r="O107" s="1"/>
      <c r="P107" s="24"/>
      <c r="Q107" s="24"/>
      <c r="R107" s="24"/>
      <c r="S107" s="24"/>
      <c r="T107" s="24"/>
    </row>
    <row r="108" spans="2:20" ht="5.0999999999999996" hidden="1" customHeight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ht="20.100000000000001" hidden="1" customHeight="1" x14ac:dyDescent="0.25">
      <c r="B109" s="23"/>
      <c r="C109" s="23"/>
      <c r="D109" s="23"/>
      <c r="E109" s="23"/>
      <c r="F109" s="23"/>
      <c r="G109" s="23"/>
      <c r="H109" s="23"/>
      <c r="I109" s="1"/>
      <c r="J109" s="1"/>
      <c r="K109" s="1"/>
      <c r="L109" s="1"/>
      <c r="M109" s="1"/>
      <c r="N109" s="1"/>
      <c r="O109" s="1"/>
      <c r="P109" s="24"/>
      <c r="Q109" s="24"/>
      <c r="R109" s="24"/>
      <c r="S109" s="24"/>
      <c r="T109" s="24"/>
    </row>
    <row r="110" spans="2:20" ht="5.0999999999999996" hidden="1" customHeight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ht="20.100000000000001" hidden="1" customHeight="1" x14ac:dyDescent="0.25">
      <c r="B111" s="23"/>
      <c r="C111" s="23"/>
      <c r="D111" s="23"/>
      <c r="E111" s="23"/>
      <c r="F111" s="23"/>
      <c r="G111" s="23"/>
      <c r="H111" s="23"/>
      <c r="I111" s="1"/>
      <c r="J111" s="1"/>
      <c r="K111" s="1"/>
      <c r="L111" s="1"/>
      <c r="M111" s="1"/>
      <c r="N111" s="1"/>
      <c r="O111" s="1"/>
      <c r="P111" s="24"/>
      <c r="Q111" s="24"/>
      <c r="R111" s="24"/>
      <c r="S111" s="24"/>
      <c r="T111" s="24"/>
    </row>
    <row r="112" spans="2:20" ht="5.0999999999999996" hidden="1" customHeight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ht="20.100000000000001" hidden="1" customHeight="1" x14ac:dyDescent="0.25">
      <c r="B113" s="23"/>
      <c r="C113" s="23"/>
      <c r="D113" s="23"/>
      <c r="E113" s="23"/>
      <c r="F113" s="23"/>
      <c r="G113" s="23"/>
      <c r="H113" s="23"/>
      <c r="I113" s="1"/>
      <c r="J113" s="1"/>
      <c r="K113" s="1"/>
      <c r="L113" s="1"/>
      <c r="M113" s="1"/>
      <c r="N113" s="1"/>
      <c r="O113" s="1"/>
      <c r="P113" s="24"/>
      <c r="Q113" s="24"/>
      <c r="R113" s="24"/>
      <c r="S113" s="24"/>
      <c r="T113" s="24"/>
    </row>
    <row r="114" spans="2:20" ht="5.0999999999999996" hidden="1" customHeight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ht="20.100000000000001" hidden="1" customHeight="1" x14ac:dyDescent="0.25">
      <c r="B115" s="23"/>
      <c r="C115" s="23"/>
      <c r="D115" s="23"/>
      <c r="E115" s="23"/>
      <c r="F115" s="23"/>
      <c r="G115" s="23"/>
      <c r="H115" s="23"/>
      <c r="I115" s="1"/>
      <c r="J115" s="1"/>
      <c r="K115" s="1"/>
      <c r="L115" s="1"/>
      <c r="M115" s="1"/>
      <c r="N115" s="1"/>
      <c r="O115" s="1"/>
      <c r="P115" s="24"/>
      <c r="Q115" s="24"/>
      <c r="R115" s="24"/>
      <c r="S115" s="24"/>
      <c r="T115" s="24"/>
    </row>
    <row r="116" spans="2:20" ht="5.0999999999999996" hidden="1" customHeight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ht="20.100000000000001" hidden="1" customHeight="1" x14ac:dyDescent="0.25">
      <c r="B117" s="23"/>
      <c r="C117" s="23"/>
      <c r="D117" s="23"/>
      <c r="E117" s="23"/>
      <c r="F117" s="23"/>
      <c r="G117" s="23"/>
      <c r="H117" s="23"/>
      <c r="I117" s="1"/>
      <c r="J117" s="1"/>
      <c r="K117" s="1"/>
      <c r="L117" s="1"/>
      <c r="M117" s="1"/>
      <c r="N117" s="1"/>
      <c r="O117" s="1"/>
      <c r="P117" s="24"/>
      <c r="Q117" s="24"/>
      <c r="R117" s="24"/>
      <c r="S117" s="24"/>
      <c r="T117" s="24"/>
    </row>
    <row r="118" spans="2:20" ht="5.0999999999999996" hidden="1" customHeight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ht="20.100000000000001" hidden="1" customHeight="1" x14ac:dyDescent="0.25">
      <c r="B119" s="23"/>
      <c r="C119" s="23"/>
      <c r="D119" s="23"/>
      <c r="E119" s="23"/>
      <c r="F119" s="23"/>
      <c r="G119" s="23"/>
      <c r="H119" s="23"/>
      <c r="I119" s="1"/>
      <c r="J119" s="1"/>
      <c r="K119" s="1"/>
      <c r="L119" s="1"/>
      <c r="M119" s="1"/>
      <c r="N119" s="1"/>
      <c r="O119" s="1"/>
      <c r="P119" s="24"/>
      <c r="Q119" s="24"/>
      <c r="R119" s="24"/>
      <c r="S119" s="24"/>
      <c r="T119" s="24"/>
    </row>
    <row r="120" spans="2:20" ht="5.0999999999999996" hidden="1" customHeight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ht="20.100000000000001" hidden="1" customHeight="1" x14ac:dyDescent="0.25">
      <c r="B121" s="23"/>
      <c r="C121" s="23"/>
      <c r="D121" s="23"/>
      <c r="E121" s="23"/>
      <c r="F121" s="23"/>
      <c r="G121" s="23"/>
      <c r="H121" s="23"/>
      <c r="I121" s="1"/>
      <c r="J121" s="1"/>
      <c r="K121" s="1"/>
      <c r="L121" s="1"/>
      <c r="M121" s="1"/>
      <c r="N121" s="1"/>
      <c r="O121" s="1"/>
      <c r="P121" s="24"/>
      <c r="Q121" s="24"/>
      <c r="R121" s="24"/>
      <c r="S121" s="24"/>
      <c r="T121" s="24"/>
    </row>
    <row r="122" spans="2:20" ht="5.0999999999999996" hidden="1" customHeight="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ht="20.100000000000001" hidden="1" customHeight="1" x14ac:dyDescent="0.25">
      <c r="B123" s="23"/>
      <c r="C123" s="23"/>
      <c r="D123" s="23"/>
      <c r="E123" s="23"/>
      <c r="F123" s="23"/>
      <c r="G123" s="23"/>
      <c r="H123" s="23"/>
      <c r="I123" s="1"/>
      <c r="J123" s="1"/>
      <c r="K123" s="1"/>
      <c r="L123" s="1"/>
      <c r="M123" s="1"/>
      <c r="N123" s="1"/>
      <c r="O123" s="1"/>
      <c r="P123" s="24"/>
      <c r="Q123" s="24"/>
      <c r="R123" s="24"/>
      <c r="S123" s="24"/>
      <c r="T123" s="24"/>
    </row>
    <row r="124" spans="2:20" ht="5.0999999999999996" hidden="1" customHeight="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ht="20.100000000000001" hidden="1" customHeight="1" x14ac:dyDescent="0.25">
      <c r="B125" s="23"/>
      <c r="C125" s="23"/>
      <c r="D125" s="23"/>
      <c r="E125" s="23"/>
      <c r="F125" s="23"/>
      <c r="G125" s="23"/>
      <c r="H125" s="23"/>
      <c r="I125" s="1"/>
      <c r="J125" s="1"/>
      <c r="K125" s="1"/>
      <c r="L125" s="1"/>
      <c r="M125" s="1"/>
      <c r="N125" s="1"/>
      <c r="O125" s="1"/>
      <c r="P125" s="24"/>
      <c r="Q125" s="24"/>
      <c r="R125" s="24"/>
      <c r="S125" s="24"/>
      <c r="T125" s="24"/>
    </row>
    <row r="126" spans="2:20" ht="5.0999999999999996" hidden="1" customHeight="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20.100000000000001" hidden="1" customHeight="1" x14ac:dyDescent="0.25">
      <c r="B127" s="23"/>
      <c r="C127" s="23"/>
      <c r="D127" s="23"/>
      <c r="E127" s="23"/>
      <c r="F127" s="23"/>
      <c r="G127" s="23"/>
      <c r="H127" s="23"/>
      <c r="I127" s="1"/>
      <c r="J127" s="1"/>
      <c r="K127" s="1"/>
      <c r="L127" s="1"/>
      <c r="M127" s="1"/>
      <c r="N127" s="1"/>
      <c r="O127" s="1"/>
      <c r="P127" s="24"/>
      <c r="Q127" s="24"/>
      <c r="R127" s="24"/>
      <c r="S127" s="24"/>
      <c r="T127" s="24"/>
    </row>
    <row r="128" spans="2:20" ht="5.0999999999999996" hidden="1" customHeight="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ht="20.100000000000001" hidden="1" customHeight="1" x14ac:dyDescent="0.25">
      <c r="B129" s="23"/>
      <c r="C129" s="23"/>
      <c r="D129" s="23"/>
      <c r="E129" s="23"/>
      <c r="F129" s="23"/>
      <c r="G129" s="23"/>
      <c r="H129" s="23"/>
      <c r="I129" s="1"/>
      <c r="J129" s="1"/>
      <c r="K129" s="1"/>
      <c r="L129" s="1"/>
      <c r="M129" s="1"/>
      <c r="N129" s="1"/>
      <c r="O129" s="1"/>
      <c r="P129" s="24"/>
      <c r="Q129" s="24"/>
      <c r="R129" s="24"/>
      <c r="S129" s="24"/>
      <c r="T129" s="24"/>
    </row>
    <row r="130" spans="2:20" ht="5.0999999999999996" hidden="1" customHeight="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</sheetData>
  <sheetProtection algorithmName="SHA-512" hashValue="F8jOdJuKi9/sFoanMG7SMuYwDYAl2Ff/a3kGF+qcMZmXyw7a8sLVxzyllGqroIPv5Akx76/ujb3UWRUcigkWZg==" saltValue="eOm6Zyd4OqKbg/sdRxkEVQ==" spinCount="100000" sheet="1" objects="1" scenarios="1"/>
  <mergeCells count="115">
    <mergeCell ref="B9:H9"/>
    <mergeCell ref="B11:H11"/>
    <mergeCell ref="P11:T11"/>
    <mergeCell ref="B13:H13"/>
    <mergeCell ref="I9:T9"/>
    <mergeCell ref="I13:T13"/>
    <mergeCell ref="N1:T2"/>
    <mergeCell ref="B3:F3"/>
    <mergeCell ref="B4:T4"/>
    <mergeCell ref="B5:T5"/>
    <mergeCell ref="B7:H7"/>
    <mergeCell ref="P7:T7"/>
    <mergeCell ref="B33:H33"/>
    <mergeCell ref="C23:T29"/>
    <mergeCell ref="B21:H21"/>
    <mergeCell ref="B15:H15"/>
    <mergeCell ref="P15:T15"/>
    <mergeCell ref="B17:H17"/>
    <mergeCell ref="P17:T17"/>
    <mergeCell ref="B19:H19"/>
    <mergeCell ref="P19:T19"/>
    <mergeCell ref="B65:H65"/>
    <mergeCell ref="P65:T65"/>
    <mergeCell ref="B67:H67"/>
    <mergeCell ref="P67:T67"/>
    <mergeCell ref="B53:H53"/>
    <mergeCell ref="C55:T61"/>
    <mergeCell ref="B47:H47"/>
    <mergeCell ref="B41:H41"/>
    <mergeCell ref="B35:H35"/>
    <mergeCell ref="B37:H37"/>
    <mergeCell ref="B39:H39"/>
    <mergeCell ref="R63:T63"/>
    <mergeCell ref="E63:Q63"/>
    <mergeCell ref="I47:M47"/>
    <mergeCell ref="I49:M49"/>
    <mergeCell ref="I45:T45"/>
    <mergeCell ref="P41:T41"/>
    <mergeCell ref="N49:O49"/>
    <mergeCell ref="P49:T49"/>
    <mergeCell ref="I51:T51"/>
    <mergeCell ref="I35:M35"/>
    <mergeCell ref="I37:M37"/>
    <mergeCell ref="I39:M39"/>
    <mergeCell ref="I41:M41"/>
    <mergeCell ref="B75:H75"/>
    <mergeCell ref="P75:T75"/>
    <mergeCell ref="B77:H77"/>
    <mergeCell ref="P77:T77"/>
    <mergeCell ref="B79:H79"/>
    <mergeCell ref="P79:T79"/>
    <mergeCell ref="B69:H69"/>
    <mergeCell ref="P69:T69"/>
    <mergeCell ref="B71:H71"/>
    <mergeCell ref="P71:T71"/>
    <mergeCell ref="B73:H73"/>
    <mergeCell ref="P73:T73"/>
    <mergeCell ref="B87:H87"/>
    <mergeCell ref="P87:T87"/>
    <mergeCell ref="B89:H89"/>
    <mergeCell ref="P89:T89"/>
    <mergeCell ref="B91:H91"/>
    <mergeCell ref="P91:T91"/>
    <mergeCell ref="B81:H81"/>
    <mergeCell ref="P81:T81"/>
    <mergeCell ref="B83:H83"/>
    <mergeCell ref="P83:T83"/>
    <mergeCell ref="B85:H85"/>
    <mergeCell ref="P85:T85"/>
    <mergeCell ref="B99:H99"/>
    <mergeCell ref="P99:T99"/>
    <mergeCell ref="B101:H101"/>
    <mergeCell ref="P101:T101"/>
    <mergeCell ref="B103:H103"/>
    <mergeCell ref="P103:T103"/>
    <mergeCell ref="B93:H93"/>
    <mergeCell ref="P93:T93"/>
    <mergeCell ref="B95:H95"/>
    <mergeCell ref="P95:T95"/>
    <mergeCell ref="B97:H97"/>
    <mergeCell ref="P97:T97"/>
    <mergeCell ref="B113:H113"/>
    <mergeCell ref="P113:T113"/>
    <mergeCell ref="B115:H115"/>
    <mergeCell ref="P115:T115"/>
    <mergeCell ref="B105:H105"/>
    <mergeCell ref="P105:T105"/>
    <mergeCell ref="B107:H107"/>
    <mergeCell ref="P107:T107"/>
    <mergeCell ref="B109:H109"/>
    <mergeCell ref="P109:T109"/>
    <mergeCell ref="I43:M43"/>
    <mergeCell ref="B129:H129"/>
    <mergeCell ref="P129:T129"/>
    <mergeCell ref="B31:T31"/>
    <mergeCell ref="C43:H43"/>
    <mergeCell ref="C45:H45"/>
    <mergeCell ref="C49:H49"/>
    <mergeCell ref="C51:H51"/>
    <mergeCell ref="N41:O41"/>
    <mergeCell ref="I33:M33"/>
    <mergeCell ref="B123:H123"/>
    <mergeCell ref="P123:T123"/>
    <mergeCell ref="B125:H125"/>
    <mergeCell ref="P125:T125"/>
    <mergeCell ref="B127:H127"/>
    <mergeCell ref="P127:T127"/>
    <mergeCell ref="B117:H117"/>
    <mergeCell ref="P117:T117"/>
    <mergeCell ref="B119:H119"/>
    <mergeCell ref="P119:T119"/>
    <mergeCell ref="B121:H121"/>
    <mergeCell ref="P121:T121"/>
    <mergeCell ref="B111:H111"/>
    <mergeCell ref="P111:T111"/>
  </mergeCells>
  <dataValidations count="1">
    <dataValidation allowBlank="1" showInputMessage="1" sqref="I43:M43" xr:uid="{8C8A6D11-4ABD-437C-9261-FDCB5E57DB10}"/>
  </dataValidations>
  <pageMargins left="0" right="0" top="0" bottom="0" header="0" footer="0"/>
  <pageSetup paperSize="9" orientation="portrait" r:id="rId1"/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0AE7362-87C1-4401-8EAC-C9D69C3F11CF}">
          <x14:formula1>
            <xm:f>Dropdown!$A$1:$A$3</xm:f>
          </x14:formula1>
          <xm:sqref>P17:T17</xm:sqref>
        </x14:dataValidation>
        <x14:dataValidation type="list" allowBlank="1" showInputMessage="1" showErrorMessage="1" xr:uid="{EA786E85-4173-42E7-B5DA-FA8A6AFD22AE}">
          <x14:formula1>
            <xm:f>Dropdown!$B$1:$B$3</xm:f>
          </x14:formula1>
          <xm:sqref>I33:M33 I47:M47</xm:sqref>
        </x14:dataValidation>
        <x14:dataValidation type="list" allowBlank="1" showInputMessage="1" showErrorMessage="1" xr:uid="{CAB55D15-5BA5-4391-81D4-7850994F8A82}">
          <x14:formula1>
            <xm:f>Dropdown!$C$1:$C$4</xm:f>
          </x14:formula1>
          <xm:sqref>I35:M35</xm:sqref>
        </x14:dataValidation>
        <x14:dataValidation type="list" allowBlank="1" showInputMessage="1" showErrorMessage="1" xr:uid="{BE1E6392-9049-485B-BA1E-A3BD0CBF4295}">
          <x14:formula1>
            <xm:f>Dropdown!$D$1:$D$5</xm:f>
          </x14:formula1>
          <xm:sqref>I37:M37</xm:sqref>
        </x14:dataValidation>
        <x14:dataValidation type="list" allowBlank="1" showInputMessage="1" showErrorMessage="1" xr:uid="{ED206A2B-C864-41B1-9DC5-8232C3AEAC74}">
          <x14:formula1>
            <xm:f>Dropdown!$E$1:$E$5</xm:f>
          </x14:formula1>
          <xm:sqref>I39:M39</xm:sqref>
        </x14:dataValidation>
        <x14:dataValidation type="list" allowBlank="1" showInputMessage="1" showErrorMessage="1" xr:uid="{58F94034-2CED-4A4D-92C0-6991FC20E7B0}">
          <x14:formula1>
            <xm:f>Dropdown!$F$1:$F$5</xm:f>
          </x14:formula1>
          <xm:sqref>I41:M41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4201-F1CC-4B79-8668-E18C772F08F7}">
  <dimension ref="A1:U130"/>
  <sheetViews>
    <sheetView showGridLines="0" showRowColHeaders="0" tabSelected="1" zoomScaleNormal="100" workbookViewId="0">
      <selection activeCell="O15" sqref="O15:T15"/>
    </sheetView>
  </sheetViews>
  <sheetFormatPr baseColWidth="10" defaultColWidth="0" defaultRowHeight="20.100000000000001" customHeight="1" zeroHeight="1" x14ac:dyDescent="0.25"/>
  <cols>
    <col min="1" max="21" width="4.7109375" customWidth="1"/>
    <col min="22" max="16384" width="11.42578125" hidden="1"/>
  </cols>
  <sheetData>
    <row r="1" spans="2:20" ht="22.5" customHeight="1" x14ac:dyDescent="0.25">
      <c r="M1" s="1"/>
      <c r="N1" s="34" t="s">
        <v>70</v>
      </c>
      <c r="O1" s="34"/>
      <c r="P1" s="34"/>
      <c r="Q1" s="34"/>
      <c r="R1" s="34"/>
      <c r="S1" s="34"/>
      <c r="T1" s="34"/>
    </row>
    <row r="2" spans="2:20" ht="22.5" customHeight="1" thickBot="1" x14ac:dyDescent="0.3">
      <c r="N2" s="34"/>
      <c r="O2" s="34"/>
      <c r="P2" s="35"/>
      <c r="Q2" s="35"/>
      <c r="R2" s="35"/>
      <c r="S2" s="35"/>
      <c r="T2" s="35"/>
    </row>
    <row r="3" spans="2:20" ht="22.5" customHeight="1" x14ac:dyDescent="0.25">
      <c r="B3" s="25" t="s">
        <v>92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2:20" ht="5.0999999999999996" customHeight="1" x14ac:dyDescent="0.25"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</row>
    <row r="5" spans="2:20" ht="20.100000000000001" customHeight="1" x14ac:dyDescent="0.25">
      <c r="B5" s="29" t="s">
        <v>93</v>
      </c>
      <c r="C5" s="23"/>
      <c r="D5" s="23"/>
      <c r="E5" s="23"/>
      <c r="F5" s="23"/>
      <c r="G5" s="23"/>
      <c r="H5" s="23"/>
      <c r="N5" s="1"/>
      <c r="O5" s="22" t="s">
        <v>51</v>
      </c>
      <c r="P5" s="22"/>
      <c r="Q5" s="22"/>
      <c r="R5" s="22"/>
      <c r="S5" s="22"/>
      <c r="T5" s="33"/>
    </row>
    <row r="6" spans="2:20" ht="5.0999999999999996" customHeight="1" x14ac:dyDescent="0.25"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/>
    </row>
    <row r="7" spans="2:20" ht="20.100000000000001" customHeight="1" x14ac:dyDescent="0.25">
      <c r="B7" s="8"/>
      <c r="C7" s="28" t="str">
        <f>IF(O5="Bitte auswählen","",IF(O5="Nein","","Rohrmaterial"))</f>
        <v/>
      </c>
      <c r="D7" s="28"/>
      <c r="E7" s="28"/>
      <c r="F7" s="28"/>
      <c r="G7" s="28"/>
      <c r="H7" s="28"/>
      <c r="I7" s="16"/>
      <c r="J7" s="16"/>
      <c r="K7" s="16"/>
      <c r="L7" s="16"/>
      <c r="M7" s="16"/>
      <c r="N7" s="1"/>
      <c r="O7" s="22" t="str">
        <f>IF(O5="Bitte auswählen","",IF(O5="Nein","","TECEflex"))</f>
        <v/>
      </c>
      <c r="P7" s="22"/>
      <c r="Q7" s="22"/>
      <c r="R7" s="22"/>
      <c r="S7" s="22"/>
      <c r="T7" s="33"/>
    </row>
    <row r="8" spans="2:20" ht="5.0999999999999996" customHeight="1" x14ac:dyDescent="0.25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</row>
    <row r="9" spans="2:20" ht="20.100000000000001" customHeight="1" x14ac:dyDescent="0.25">
      <c r="B9" s="8"/>
      <c r="C9" s="28" t="str">
        <f>IF(O5="Bitte auswählen","",IF(O5="Nein","","Dämmung"))</f>
        <v/>
      </c>
      <c r="D9" s="28"/>
      <c r="E9" s="28"/>
      <c r="F9" s="28"/>
      <c r="G9" s="28"/>
      <c r="H9" s="28"/>
      <c r="I9" s="16"/>
      <c r="J9" s="16"/>
      <c r="K9" s="16"/>
      <c r="L9" s="16"/>
      <c r="M9" s="16"/>
      <c r="N9" s="1"/>
      <c r="O9" s="22" t="str">
        <f>IF(O5="Bitte auswählen","",IF(O5="Nein","","Ja"))</f>
        <v/>
      </c>
      <c r="P9" s="22"/>
      <c r="Q9" s="22"/>
      <c r="R9" s="22"/>
      <c r="S9" s="22"/>
      <c r="T9" s="33"/>
    </row>
    <row r="10" spans="2:20" ht="5.0999999999999996" customHeight="1" x14ac:dyDescent="0.25"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5"/>
    </row>
    <row r="11" spans="2:20" ht="20.100000000000001" customHeight="1" x14ac:dyDescent="0.25">
      <c r="B11" s="8"/>
      <c r="C11" s="28" t="str">
        <f>IF(O5="Bitte auswählen","",IF(O5="Nein","","Brandschutz"))</f>
        <v/>
      </c>
      <c r="D11" s="28"/>
      <c r="E11" s="28"/>
      <c r="F11" s="28"/>
      <c r="G11" s="28"/>
      <c r="H11" s="28"/>
      <c r="I11" s="16"/>
      <c r="J11" s="16"/>
      <c r="K11" s="16"/>
      <c r="L11" s="16"/>
      <c r="M11" s="16"/>
      <c r="N11" s="1"/>
      <c r="O11" s="22" t="str">
        <f>IF(O5="Bitte auswählen","",IF(O5="Nein","","Ja"))</f>
        <v/>
      </c>
      <c r="P11" s="22"/>
      <c r="Q11" s="22"/>
      <c r="R11" s="22"/>
      <c r="S11" s="22"/>
      <c r="T11" s="33"/>
    </row>
    <row r="12" spans="2:20" ht="5.0999999999999996" customHeight="1" x14ac:dyDescent="0.25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5"/>
    </row>
    <row r="13" spans="2:20" ht="20.100000000000001" customHeight="1" x14ac:dyDescent="0.25">
      <c r="B13" s="29" t="s">
        <v>94</v>
      </c>
      <c r="C13" s="23"/>
      <c r="D13" s="23"/>
      <c r="E13" s="23"/>
      <c r="F13" s="23"/>
      <c r="G13" s="23"/>
      <c r="H13" s="23"/>
      <c r="N13" s="1"/>
      <c r="O13" s="22" t="s">
        <v>51</v>
      </c>
      <c r="P13" s="22"/>
      <c r="Q13" s="22"/>
      <c r="R13" s="22"/>
      <c r="S13" s="22"/>
      <c r="T13" s="33"/>
    </row>
    <row r="14" spans="2:20" ht="5.0999999999999996" customHeight="1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5"/>
    </row>
    <row r="15" spans="2:20" ht="20.100000000000001" customHeight="1" x14ac:dyDescent="0.25">
      <c r="B15" s="8"/>
      <c r="C15" s="28" t="str">
        <f>IF(O13="Bitte auswählen","",IF(O13="Nein","","Dämmung Trinkwasser kalt"))</f>
        <v/>
      </c>
      <c r="D15" s="28"/>
      <c r="E15" s="28"/>
      <c r="F15" s="28"/>
      <c r="G15" s="28"/>
      <c r="H15" s="28"/>
      <c r="I15" s="16"/>
      <c r="J15" s="16"/>
      <c r="K15" s="16"/>
      <c r="L15" s="16"/>
      <c r="M15" s="16"/>
      <c r="N15" s="1"/>
      <c r="O15" s="22" t="str">
        <f>IF(O13="Bitte auswählen","",IF(O13="Nein","","Armaflex"))</f>
        <v/>
      </c>
      <c r="P15" s="22"/>
      <c r="Q15" s="22"/>
      <c r="R15" s="22"/>
      <c r="S15" s="22"/>
      <c r="T15" s="33"/>
    </row>
    <row r="16" spans="2:20" ht="5.0999999999999996" customHeight="1" x14ac:dyDescent="0.25"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5"/>
    </row>
    <row r="17" spans="2:20" ht="20.100000000000001" customHeight="1" x14ac:dyDescent="0.25">
      <c r="B17" s="8"/>
      <c r="C17" s="28" t="str">
        <f>IF(O13="Bitte auswählen","",IF(O13="Nein","","Dämmung Trinkwasser warm"))</f>
        <v/>
      </c>
      <c r="D17" s="28"/>
      <c r="E17" s="28"/>
      <c r="F17" s="28"/>
      <c r="G17" s="28"/>
      <c r="H17" s="28"/>
      <c r="I17" s="16"/>
      <c r="J17" s="16"/>
      <c r="K17" s="16"/>
      <c r="L17" s="16"/>
      <c r="M17" s="16"/>
      <c r="N17" s="1"/>
      <c r="O17" s="22" t="str">
        <f>IF(O13="Bitte auswählen","",IF(O13="Nein","","Armaflex"))</f>
        <v/>
      </c>
      <c r="P17" s="22"/>
      <c r="Q17" s="22"/>
      <c r="R17" s="22"/>
      <c r="S17" s="22"/>
      <c r="T17" s="33"/>
    </row>
    <row r="18" spans="2:20" ht="5.0999999999999996" customHeight="1" x14ac:dyDescent="0.25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5"/>
    </row>
    <row r="19" spans="2:20" ht="20.100000000000001" customHeight="1" x14ac:dyDescent="0.25">
      <c r="B19" s="8"/>
      <c r="C19" s="28" t="str">
        <f>IF(O13="Bitte auswählen","",IF(O13="Nein","","TECE Baustopfen"))</f>
        <v/>
      </c>
      <c r="D19" s="28"/>
      <c r="E19" s="28"/>
      <c r="F19" s="28"/>
      <c r="G19" s="19" t="str">
        <f>IF(O13="Bitte auswählen","",IF(O13="Nein","","i"))</f>
        <v/>
      </c>
      <c r="H19" s="15" t="str">
        <f>IF(O13="Bitte auswählen","",IF(O13="Nein","","Nein"))</f>
        <v/>
      </c>
      <c r="I19" s="41" t="str">
        <f>IF(H19="","",IF(H19="Nein","","Empfehlung: für Nasszelle 
Badewanne/Dusche"))</f>
        <v/>
      </c>
      <c r="J19" s="41"/>
      <c r="K19" s="41"/>
      <c r="L19" s="41"/>
      <c r="M19" s="42" t="str">
        <f>IF(H19="","",IF(H19="Nein","","Stückzahl"))</f>
        <v/>
      </c>
      <c r="N19" s="42"/>
      <c r="O19" s="43"/>
      <c r="P19" s="43"/>
      <c r="Q19" s="43"/>
      <c r="R19" s="43"/>
      <c r="S19" s="43"/>
      <c r="T19" s="44"/>
    </row>
    <row r="20" spans="2:20" ht="5.0999999999999996" customHeight="1" x14ac:dyDescent="0.25"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5"/>
    </row>
    <row r="21" spans="2:20" ht="20.100000000000001" customHeight="1" x14ac:dyDescent="0.25">
      <c r="B21" s="29" t="s">
        <v>95</v>
      </c>
      <c r="C21" s="23"/>
      <c r="D21" s="23"/>
      <c r="E21" s="23"/>
      <c r="F21" s="23"/>
      <c r="G21" s="23"/>
      <c r="H21" s="23"/>
      <c r="N21" s="1"/>
      <c r="O21" s="22" t="s">
        <v>51</v>
      </c>
      <c r="P21" s="22"/>
      <c r="Q21" s="22"/>
      <c r="R21" s="22"/>
      <c r="S21" s="22"/>
      <c r="T21" s="33"/>
    </row>
    <row r="22" spans="2:20" ht="5.0999999999999996" customHeight="1" x14ac:dyDescent="0.25"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5"/>
    </row>
    <row r="23" spans="2:20" ht="20.100000000000001" customHeight="1" x14ac:dyDescent="0.25">
      <c r="B23" s="8"/>
      <c r="C23" s="28" t="str">
        <f>IF(O21="Bitte auswählen","",IF(O21="Nein","","Kemper UP-Zählereinheit inkl. Absperrventile"))</f>
        <v/>
      </c>
      <c r="D23" s="28"/>
      <c r="E23" s="28"/>
      <c r="F23" s="28"/>
      <c r="G23" s="28"/>
      <c r="H23" s="28"/>
      <c r="I23" s="28"/>
      <c r="J23" s="28"/>
      <c r="K23" s="28"/>
      <c r="L23" s="20" t="str">
        <f>IF(O21="Bitte auswählen","",IF(O21="Nein","","i"))</f>
        <v/>
      </c>
      <c r="M23" s="16"/>
      <c r="N23" s="1"/>
      <c r="O23" s="22" t="str">
        <f>IF(O21="Bitte auswählen","",IF(O21="Nein","","Bitte auswählen"))</f>
        <v/>
      </c>
      <c r="P23" s="22"/>
      <c r="Q23" s="22"/>
      <c r="R23" s="22"/>
      <c r="S23" s="22"/>
      <c r="T23" s="33"/>
    </row>
    <row r="24" spans="2:20" ht="5.0999999999999996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</row>
    <row r="25" spans="2:20" ht="20.100000000000001" customHeight="1" x14ac:dyDescent="0.25">
      <c r="B25" s="8"/>
      <c r="C25" s="28" t="str">
        <f>IF(O21="Bitte auswählen","",IF(O21="Nein","","Kemper KHS Strömungsteiler dynamisch"))</f>
        <v/>
      </c>
      <c r="D25" s="28"/>
      <c r="E25" s="28"/>
      <c r="F25" s="28"/>
      <c r="G25" s="28"/>
      <c r="H25" s="28"/>
      <c r="I25" s="28"/>
      <c r="J25" s="28"/>
      <c r="K25" s="20" t="str">
        <f>IF(O21="Bitte auswählen","",IF(O21="Nein","","i"))</f>
        <v/>
      </c>
      <c r="L25" s="17"/>
      <c r="M25" s="16"/>
      <c r="N25" s="1"/>
      <c r="O25" s="22" t="str">
        <f>IF(O21="Bitte auswählen","",IF(O21="Nein","","Bitte auswählen"))</f>
        <v/>
      </c>
      <c r="P25" s="22"/>
      <c r="Q25" s="22"/>
      <c r="R25" s="22"/>
      <c r="S25" s="22"/>
      <c r="T25" s="33"/>
    </row>
    <row r="26" spans="2:20" ht="5.0999999999999996" customHeight="1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</row>
    <row r="27" spans="2:20" ht="20.100000000000001" customHeight="1" x14ac:dyDescent="0.25">
      <c r="B27" s="8"/>
      <c r="C27" s="28" t="str">
        <f>IF(O21="Bitte auswählen","",IF(O21="Nein","","UP-Absperrventil Grundkörper"))</f>
        <v/>
      </c>
      <c r="D27" s="28"/>
      <c r="E27" s="28"/>
      <c r="F27" s="28"/>
      <c r="G27" s="28"/>
      <c r="H27" s="28"/>
      <c r="I27" s="20" t="str">
        <f>IF(O21="Bitte auswählen","",IF(O21="Nein","","i"))</f>
        <v/>
      </c>
      <c r="J27" s="1"/>
      <c r="K27" s="1"/>
      <c r="L27" s="17"/>
      <c r="M27" s="16"/>
      <c r="N27" s="1"/>
      <c r="O27" s="22" t="str">
        <f>IF(O21="Bitte auswählen","",IF(O21="Nein","","Bitte auswählen"))</f>
        <v/>
      </c>
      <c r="P27" s="22"/>
      <c r="Q27" s="22"/>
      <c r="R27" s="22"/>
      <c r="S27" s="22"/>
      <c r="T27" s="33"/>
    </row>
    <row r="28" spans="2:20" ht="5.0999999999999996" customHeight="1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</row>
    <row r="29" spans="2:20" ht="20.100000000000001" customHeight="1" x14ac:dyDescent="0.25">
      <c r="B29" s="8"/>
      <c r="C29" s="28" t="str">
        <f>IF(O21="Bitte auswählen","",IF(O21="Nein","","Kemper Etagen-Zirkulationsventil"))</f>
        <v/>
      </c>
      <c r="D29" s="28"/>
      <c r="E29" s="28"/>
      <c r="F29" s="28"/>
      <c r="G29" s="28"/>
      <c r="H29" s="28"/>
      <c r="I29" s="28"/>
      <c r="J29" s="20" t="str">
        <f>IF(O21="Bitte auswählen","",IF(O21="Nein","","i"))</f>
        <v/>
      </c>
      <c r="K29" s="1"/>
      <c r="L29" s="17"/>
      <c r="M29" s="16"/>
      <c r="N29" s="1"/>
      <c r="O29" s="22" t="str">
        <f>IF(O21="Bitte auswählen","",IF(O21="Nein","","Bitte auswählen"))</f>
        <v/>
      </c>
      <c r="P29" s="22"/>
      <c r="Q29" s="22"/>
      <c r="R29" s="22"/>
      <c r="S29" s="22"/>
      <c r="T29" s="33"/>
    </row>
    <row r="30" spans="2:20" ht="5.0999999999999996" customHeight="1" x14ac:dyDescent="0.25"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5"/>
    </row>
    <row r="31" spans="2:20" ht="20.100000000000001" customHeight="1" x14ac:dyDescent="0.25">
      <c r="B31" s="8"/>
      <c r="C31" s="28" t="str">
        <f>IF(O21="Bitte auswählen","",IF(O21="Nein","","Kugelhahn hinter bauseitiger Revi-Öffnung"))</f>
        <v/>
      </c>
      <c r="D31" s="28"/>
      <c r="E31" s="28"/>
      <c r="F31" s="28"/>
      <c r="G31" s="28"/>
      <c r="H31" s="28"/>
      <c r="I31" s="28"/>
      <c r="J31" s="28"/>
      <c r="K31" s="28"/>
      <c r="L31" s="17"/>
      <c r="M31" s="16"/>
      <c r="N31" s="1"/>
      <c r="O31" s="22" t="str">
        <f>IF(O21="Bitte auswählen","",IF(O21="Nein","","Bitte auswählen"))</f>
        <v/>
      </c>
      <c r="P31" s="22"/>
      <c r="Q31" s="22"/>
      <c r="R31" s="22"/>
      <c r="S31" s="22"/>
      <c r="T31" s="33"/>
    </row>
    <row r="32" spans="2:20" ht="5.0999999999999996" customHeight="1" x14ac:dyDescent="0.25"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"/>
    </row>
    <row r="33" spans="2:20" ht="22.5" customHeight="1" x14ac:dyDescent="0.25">
      <c r="B33" s="25" t="s">
        <v>96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</row>
    <row r="34" spans="2:20" ht="5.0999999999999996" customHeight="1" x14ac:dyDescent="0.25"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"/>
    </row>
    <row r="35" spans="2:20" ht="20.100000000000001" customHeight="1" x14ac:dyDescent="0.25">
      <c r="B35" s="29" t="s">
        <v>97</v>
      </c>
      <c r="C35" s="23"/>
      <c r="D35" s="23"/>
      <c r="E35" s="23"/>
      <c r="F35" s="23"/>
      <c r="G35" s="23"/>
      <c r="H35" s="23"/>
      <c r="N35" s="1"/>
      <c r="O35" s="22" t="s">
        <v>51</v>
      </c>
      <c r="P35" s="22"/>
      <c r="Q35" s="22"/>
      <c r="R35" s="22"/>
      <c r="S35" s="22"/>
      <c r="T35" s="33"/>
    </row>
    <row r="36" spans="2:20" ht="5.0999999999999996" customHeight="1" x14ac:dyDescent="0.25"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5"/>
    </row>
    <row r="37" spans="2:20" ht="20.100000000000001" customHeight="1" x14ac:dyDescent="0.25">
      <c r="B37" s="8"/>
      <c r="C37" s="28" t="str">
        <f>IF(O35="Bitte auswählen","",IF(O35="Nein","","Art der Beheizung"))</f>
        <v/>
      </c>
      <c r="D37" s="28"/>
      <c r="E37" s="28"/>
      <c r="F37" s="28"/>
      <c r="G37" s="28"/>
      <c r="H37" s="28"/>
      <c r="I37" s="16"/>
      <c r="J37" s="16"/>
      <c r="K37" s="16"/>
      <c r="L37" s="16"/>
      <c r="M37" s="16"/>
      <c r="N37" s="1"/>
      <c r="O37" s="22" t="str">
        <f>IF(O35="Bitte auswählen","",IF(O35="Nein","","Heizkörper"))</f>
        <v/>
      </c>
      <c r="P37" s="22"/>
      <c r="Q37" s="22"/>
      <c r="R37" s="22"/>
      <c r="S37" s="22"/>
      <c r="T37" s="33"/>
    </row>
    <row r="38" spans="2:20" ht="5.0999999999999996" customHeight="1" x14ac:dyDescent="0.25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"/>
    </row>
    <row r="39" spans="2:20" ht="20.100000000000001" customHeight="1" x14ac:dyDescent="0.25">
      <c r="B39" s="8"/>
      <c r="C39" s="28" t="str">
        <f>IF(O35="Bitte auswählen","",IF(O35="Nein","","Rohrmaterial"))</f>
        <v/>
      </c>
      <c r="D39" s="28"/>
      <c r="E39" s="28"/>
      <c r="F39" s="28"/>
      <c r="G39" s="28"/>
      <c r="H39" s="28"/>
      <c r="I39" s="16"/>
      <c r="J39" s="16"/>
      <c r="K39" s="16"/>
      <c r="L39" s="16"/>
      <c r="M39" s="16"/>
      <c r="N39" s="1"/>
      <c r="O39" s="22" t="str">
        <f>IF(O35="Bitte auswählen","",IF(O35="Nein","","TECEflex"))</f>
        <v/>
      </c>
      <c r="P39" s="22"/>
      <c r="Q39" s="22"/>
      <c r="R39" s="22"/>
      <c r="S39" s="22"/>
      <c r="T39" s="33"/>
    </row>
    <row r="40" spans="2:20" ht="5.0999999999999996" customHeight="1" x14ac:dyDescent="0.25"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5"/>
    </row>
    <row r="41" spans="2:20" ht="20.100000000000001" customHeight="1" x14ac:dyDescent="0.25">
      <c r="B41" s="8"/>
      <c r="C41" s="28" t="str">
        <f>IF(O35="Bitte auswählen","",IF(O35="Nein","","Dämmung"))</f>
        <v/>
      </c>
      <c r="D41" s="28"/>
      <c r="E41" s="28"/>
      <c r="F41" s="28"/>
      <c r="G41" s="28"/>
      <c r="H41" s="28"/>
      <c r="I41" s="16"/>
      <c r="J41" s="16"/>
      <c r="K41" s="16"/>
      <c r="L41" s="16"/>
      <c r="M41" s="16"/>
      <c r="N41" s="1"/>
      <c r="O41" s="22" t="str">
        <f>IF(O35="Bitte auswählen","",IF(O35="Nein","","Ja"))</f>
        <v/>
      </c>
      <c r="P41" s="22"/>
      <c r="Q41" s="22"/>
      <c r="R41" s="22"/>
      <c r="S41" s="22"/>
      <c r="T41" s="33"/>
    </row>
    <row r="42" spans="2:20" ht="5.0999999999999996" customHeight="1" x14ac:dyDescent="0.25"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5"/>
    </row>
    <row r="43" spans="2:20" ht="20.100000000000001" customHeight="1" x14ac:dyDescent="0.25">
      <c r="B43" s="8"/>
      <c r="C43" s="28" t="str">
        <f>IF(O35="Bitte auswählen","",IF(O35="Nein","","Brandschutz"))</f>
        <v/>
      </c>
      <c r="D43" s="28"/>
      <c r="E43" s="28"/>
      <c r="F43" s="28"/>
      <c r="G43" s="28"/>
      <c r="H43" s="28"/>
      <c r="I43" s="16"/>
      <c r="J43" s="16"/>
      <c r="K43" s="16"/>
      <c r="L43" s="16"/>
      <c r="M43" s="16"/>
      <c r="N43" s="1"/>
      <c r="O43" s="22" t="str">
        <f>IF(O35="Bitte auswählen","",IF(O35="Nein","","Ja"))</f>
        <v/>
      </c>
      <c r="P43" s="22"/>
      <c r="Q43" s="22"/>
      <c r="R43" s="22"/>
      <c r="S43" s="22"/>
      <c r="T43" s="33"/>
    </row>
    <row r="44" spans="2:20" ht="5.0999999999999996" customHeight="1" x14ac:dyDescent="0.2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5"/>
    </row>
    <row r="45" spans="2:20" ht="20.100000000000001" customHeight="1" x14ac:dyDescent="0.25">
      <c r="B45" s="29" t="s">
        <v>98</v>
      </c>
      <c r="C45" s="23"/>
      <c r="D45" s="23"/>
      <c r="E45" s="23"/>
      <c r="F45" s="23"/>
      <c r="G45" s="23"/>
      <c r="H45" s="23"/>
      <c r="N45" s="1"/>
      <c r="O45" s="22" t="s">
        <v>51</v>
      </c>
      <c r="P45" s="22"/>
      <c r="Q45" s="22"/>
      <c r="R45" s="22"/>
      <c r="S45" s="22"/>
      <c r="T45" s="33"/>
    </row>
    <row r="46" spans="2:20" ht="5.0999999999999996" customHeight="1" x14ac:dyDescent="0.25"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5"/>
    </row>
    <row r="47" spans="2:20" ht="20.100000000000001" customHeight="1" x14ac:dyDescent="0.25">
      <c r="B47" s="8"/>
      <c r="C47" s="28" t="str">
        <f>IF(O45="Bitte auswählen","",IF(O45="Nein","","Rohrmaterial"))</f>
        <v/>
      </c>
      <c r="D47" s="28"/>
      <c r="E47" s="28"/>
      <c r="F47" s="28"/>
      <c r="G47" s="28"/>
      <c r="H47" s="28"/>
      <c r="I47" s="16"/>
      <c r="J47" s="16"/>
      <c r="K47" s="16"/>
      <c r="L47" s="16"/>
      <c r="M47" s="16"/>
      <c r="N47" s="1"/>
      <c r="O47" s="22" t="str">
        <f>IF(O45="Bitte auswählen","",IF(O45="Nein","","TECEflex"))</f>
        <v/>
      </c>
      <c r="P47" s="22"/>
      <c r="Q47" s="22"/>
      <c r="R47" s="22"/>
      <c r="S47" s="22"/>
      <c r="T47" s="33"/>
    </row>
    <row r="48" spans="2:20" ht="5.0999999999999996" customHeight="1" x14ac:dyDescent="0.25"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5"/>
    </row>
    <row r="49" spans="1:21" ht="20.100000000000001" customHeight="1" x14ac:dyDescent="0.25">
      <c r="B49" s="8"/>
      <c r="C49" s="28" t="str">
        <f>IF(O45="Bitte auswählen","",IF(O45="Nein","","Dämmung"))</f>
        <v/>
      </c>
      <c r="D49" s="28"/>
      <c r="E49" s="28"/>
      <c r="F49" s="28"/>
      <c r="G49" s="28"/>
      <c r="H49" s="28"/>
      <c r="I49" s="16"/>
      <c r="J49" s="16"/>
      <c r="K49" s="16"/>
      <c r="L49" s="16"/>
      <c r="M49" s="16"/>
      <c r="N49" s="1"/>
      <c r="O49" s="22" t="str">
        <f>IF(O45="Bitte auswählen","",IF(O45="Nein","","Ja (Mineralwolle)"))</f>
        <v/>
      </c>
      <c r="P49" s="22"/>
      <c r="Q49" s="22"/>
      <c r="R49" s="22"/>
      <c r="S49" s="22"/>
      <c r="T49" s="33"/>
    </row>
    <row r="50" spans="1:21" ht="5.0999999999999996" customHeight="1" x14ac:dyDescent="0.25"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5"/>
    </row>
    <row r="51" spans="1:21" ht="20.100000000000001" customHeight="1" x14ac:dyDescent="0.25">
      <c r="B51" s="29" t="s">
        <v>99</v>
      </c>
      <c r="C51" s="23"/>
      <c r="D51" s="23"/>
      <c r="E51" s="23"/>
      <c r="F51" s="23"/>
      <c r="G51" s="23"/>
      <c r="H51" s="23"/>
      <c r="I51" s="23"/>
      <c r="J51" s="23"/>
      <c r="N51" s="1"/>
      <c r="O51" s="22" t="s">
        <v>51</v>
      </c>
      <c r="P51" s="22"/>
      <c r="Q51" s="22"/>
      <c r="R51" s="22"/>
      <c r="S51" s="22"/>
      <c r="T51" s="33"/>
    </row>
    <row r="52" spans="1:21" ht="5.0999999999999996" customHeight="1" x14ac:dyDescent="0.25"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5"/>
    </row>
    <row r="53" spans="1:21" ht="20.100000000000001" customHeight="1" x14ac:dyDescent="0.25">
      <c r="B53" s="29" t="s">
        <v>100</v>
      </c>
      <c r="C53" s="23"/>
      <c r="D53" s="23"/>
      <c r="E53" s="23"/>
      <c r="F53" s="23"/>
      <c r="G53" s="23"/>
      <c r="H53" s="23"/>
      <c r="I53" s="23"/>
      <c r="J53" s="23"/>
      <c r="N53" s="1"/>
      <c r="O53" s="22" t="s">
        <v>51</v>
      </c>
      <c r="P53" s="22"/>
      <c r="Q53" s="22"/>
      <c r="R53" s="22"/>
      <c r="S53" s="22"/>
      <c r="T53" s="33"/>
    </row>
    <row r="54" spans="1:21" ht="5.0999999999999996" customHeight="1" x14ac:dyDescent="0.25"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5"/>
    </row>
    <row r="55" spans="1:21" ht="20.100000000000001" customHeight="1" x14ac:dyDescent="0.25">
      <c r="B55" s="8"/>
      <c r="C55" s="28" t="str">
        <f>IF(O53="Bitte auswählen","",IF(O53="Nein","","Rohrmaterial"))</f>
        <v/>
      </c>
      <c r="D55" s="28"/>
      <c r="E55" s="28"/>
      <c r="F55" s="28"/>
      <c r="G55" s="28"/>
      <c r="H55" s="28"/>
      <c r="I55" s="16"/>
      <c r="J55" s="16"/>
      <c r="K55" s="16"/>
      <c r="L55" s="16"/>
      <c r="M55" s="16"/>
      <c r="N55" s="1"/>
      <c r="O55" s="22" t="str">
        <f>IF(O53="Bitte auswählen","",IF(O53="Nein","","TECEflex"))</f>
        <v/>
      </c>
      <c r="P55" s="22"/>
      <c r="Q55" s="22"/>
      <c r="R55" s="22"/>
      <c r="S55" s="22"/>
      <c r="T55" s="33"/>
    </row>
    <row r="56" spans="1:21" ht="5.0999999999999996" customHeight="1" x14ac:dyDescent="0.25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4"/>
    </row>
    <row r="57" spans="1:21" ht="20.100000000000001" customHeight="1" x14ac:dyDescent="0.25">
      <c r="B57" s="8"/>
      <c r="C57" s="28" t="str">
        <f>IF(O53="Bitte auswählen","",IF(O53="Nein","","Dämmung"))</f>
        <v/>
      </c>
      <c r="D57" s="28"/>
      <c r="E57" s="28"/>
      <c r="F57" s="28"/>
      <c r="G57" s="28"/>
      <c r="H57" s="28"/>
      <c r="I57" s="16"/>
      <c r="J57" s="16"/>
      <c r="K57" s="16"/>
      <c r="L57" s="16"/>
      <c r="M57" s="16"/>
      <c r="N57" s="1"/>
      <c r="O57" s="22" t="str">
        <f>IF(O53="Bitte auswählen","",IF(O53="Nein","","Teclit"))</f>
        <v/>
      </c>
      <c r="P57" s="22"/>
      <c r="Q57" s="22"/>
      <c r="R57" s="22"/>
      <c r="S57" s="22"/>
      <c r="T57" s="33"/>
    </row>
    <row r="58" spans="1:21" ht="5.0999999999999996" customHeight="1" x14ac:dyDescent="0.2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/>
    </row>
    <row r="59" spans="1:21" ht="20.100000000000001" customHeight="1" x14ac:dyDescent="0.25">
      <c r="B59" s="8"/>
      <c r="C59" s="28" t="str">
        <f>IF(O53="Bitte auswählen","",IF(O53="Nein","","Brandschutz"))</f>
        <v/>
      </c>
      <c r="D59" s="28"/>
      <c r="E59" s="28"/>
      <c r="F59" s="28"/>
      <c r="G59" s="28"/>
      <c r="H59" s="28"/>
      <c r="I59" s="16"/>
      <c r="J59" s="16"/>
      <c r="K59" s="16"/>
      <c r="L59" s="16"/>
      <c r="M59" s="16"/>
      <c r="N59" s="1"/>
      <c r="O59" s="22" t="str">
        <f>IF(O53="Bitte auswählen","",IF(O53="Nein","","Ja"))</f>
        <v/>
      </c>
      <c r="P59" s="22"/>
      <c r="Q59" s="22"/>
      <c r="R59" s="22"/>
      <c r="S59" s="22"/>
      <c r="T59" s="33"/>
    </row>
    <row r="60" spans="1:21" ht="5.0999999999999996" customHeight="1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4"/>
    </row>
    <row r="61" spans="1:21" ht="20.100000000000001" customHeight="1" x14ac:dyDescent="0.25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4"/>
    </row>
    <row r="62" spans="1:21" ht="5.0999999999999996" customHeight="1" thickBot="1" x14ac:dyDescent="0.3"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5"/>
    </row>
    <row r="63" spans="1:21" s="6" customFormat="1" ht="20.100000000000001" customHeight="1" x14ac:dyDescent="0.25">
      <c r="A63"/>
      <c r="B63" s="7"/>
      <c r="C63" s="7"/>
      <c r="D63" s="7"/>
      <c r="E63" s="32" t="s">
        <v>90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 t="s">
        <v>101</v>
      </c>
      <c r="S63" s="32"/>
      <c r="T63" s="32"/>
      <c r="U63"/>
    </row>
    <row r="64" spans="1:21" ht="5.0999999999999996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ht="20.100000000000001" hidden="1" customHeight="1" x14ac:dyDescent="0.25">
      <c r="B65" s="23"/>
      <c r="C65" s="23"/>
      <c r="D65" s="23"/>
      <c r="E65" s="23"/>
      <c r="F65" s="23"/>
      <c r="G65" s="23"/>
      <c r="H65" s="23"/>
      <c r="I65" s="1"/>
      <c r="J65" s="1"/>
      <c r="K65" s="1"/>
      <c r="L65" s="1"/>
      <c r="M65" s="1"/>
      <c r="N65" s="1"/>
      <c r="O65" s="1"/>
      <c r="P65" s="24"/>
      <c r="Q65" s="24"/>
      <c r="R65" s="24"/>
      <c r="S65" s="24"/>
      <c r="T65" s="24"/>
    </row>
    <row r="66" spans="2:20" ht="5.0999999999999996" hidden="1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ht="20.100000000000001" hidden="1" customHeight="1" x14ac:dyDescent="0.25">
      <c r="B67" s="23"/>
      <c r="C67" s="23"/>
      <c r="D67" s="23"/>
      <c r="E67" s="23"/>
      <c r="F67" s="23"/>
      <c r="G67" s="23"/>
      <c r="H67" s="23"/>
      <c r="I67" s="1"/>
      <c r="J67" s="1"/>
      <c r="K67" s="1"/>
      <c r="L67" s="1"/>
      <c r="M67" s="1"/>
      <c r="N67" s="1"/>
      <c r="O67" s="1"/>
      <c r="P67" s="24"/>
      <c r="Q67" s="24"/>
      <c r="R67" s="24"/>
      <c r="S67" s="24"/>
      <c r="T67" s="24"/>
    </row>
    <row r="68" spans="2:20" ht="5.0999999999999996" hidden="1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ht="20.100000000000001" hidden="1" customHeight="1" x14ac:dyDescent="0.25">
      <c r="B69" s="23"/>
      <c r="C69" s="23"/>
      <c r="D69" s="23"/>
      <c r="E69" s="23"/>
      <c r="F69" s="23"/>
      <c r="G69" s="23"/>
      <c r="H69" s="23"/>
      <c r="I69" s="1"/>
      <c r="J69" s="1"/>
      <c r="K69" s="1"/>
      <c r="L69" s="1"/>
      <c r="M69" s="1"/>
      <c r="N69" s="1"/>
      <c r="O69" s="1"/>
      <c r="P69" s="24"/>
      <c r="Q69" s="24"/>
      <c r="R69" s="24"/>
      <c r="S69" s="24"/>
      <c r="T69" s="24"/>
    </row>
    <row r="70" spans="2:20" ht="5.0999999999999996" hidden="1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20.100000000000001" hidden="1" customHeight="1" x14ac:dyDescent="0.25">
      <c r="B71" s="23"/>
      <c r="C71" s="23"/>
      <c r="D71" s="23"/>
      <c r="E71" s="23"/>
      <c r="F71" s="23"/>
      <c r="G71" s="23"/>
      <c r="H71" s="23"/>
      <c r="I71" s="1"/>
      <c r="J71" s="1"/>
      <c r="K71" s="1"/>
      <c r="L71" s="1"/>
      <c r="M71" s="1"/>
      <c r="N71" s="1"/>
      <c r="O71" s="1"/>
      <c r="P71" s="24"/>
      <c r="Q71" s="24"/>
      <c r="R71" s="24"/>
      <c r="S71" s="24"/>
      <c r="T71" s="24"/>
    </row>
    <row r="72" spans="2:20" ht="5.0999999999999996" hidden="1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20.100000000000001" hidden="1" customHeight="1" x14ac:dyDescent="0.25">
      <c r="B73" s="23"/>
      <c r="C73" s="23"/>
      <c r="D73" s="23"/>
      <c r="E73" s="23"/>
      <c r="F73" s="23"/>
      <c r="G73" s="23"/>
      <c r="H73" s="23"/>
      <c r="I73" s="1"/>
      <c r="J73" s="1"/>
      <c r="K73" s="1"/>
      <c r="L73" s="1"/>
      <c r="M73" s="1"/>
      <c r="N73" s="1"/>
      <c r="O73" s="1"/>
      <c r="P73" s="24"/>
      <c r="Q73" s="24"/>
      <c r="R73" s="24"/>
      <c r="S73" s="24"/>
      <c r="T73" s="24"/>
    </row>
    <row r="74" spans="2:20" ht="5.0999999999999996" hidden="1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ht="20.100000000000001" hidden="1" customHeight="1" x14ac:dyDescent="0.25">
      <c r="B75" s="23"/>
      <c r="C75" s="23"/>
      <c r="D75" s="23"/>
      <c r="E75" s="23"/>
      <c r="F75" s="23"/>
      <c r="G75" s="23"/>
      <c r="H75" s="23"/>
      <c r="I75" s="1"/>
      <c r="J75" s="1"/>
      <c r="K75" s="1"/>
      <c r="L75" s="1"/>
      <c r="M75" s="1"/>
      <c r="N75" s="1"/>
      <c r="O75" s="1"/>
      <c r="P75" s="24"/>
      <c r="Q75" s="24"/>
      <c r="R75" s="24"/>
      <c r="S75" s="24"/>
      <c r="T75" s="24"/>
    </row>
    <row r="76" spans="2:20" ht="5.0999999999999996" hidden="1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ht="20.100000000000001" hidden="1" customHeight="1" x14ac:dyDescent="0.25">
      <c r="B77" s="23"/>
      <c r="C77" s="23"/>
      <c r="D77" s="23"/>
      <c r="E77" s="23"/>
      <c r="F77" s="23"/>
      <c r="G77" s="23"/>
      <c r="H77" s="23"/>
      <c r="I77" s="1"/>
      <c r="J77" s="1"/>
      <c r="K77" s="1"/>
      <c r="L77" s="1"/>
      <c r="M77" s="1"/>
      <c r="N77" s="1"/>
      <c r="O77" s="1"/>
      <c r="P77" s="24"/>
      <c r="Q77" s="24"/>
      <c r="R77" s="24"/>
      <c r="S77" s="24"/>
      <c r="T77" s="24"/>
    </row>
    <row r="78" spans="2:20" ht="5.0999999999999996" hidden="1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ht="20.100000000000001" hidden="1" customHeight="1" x14ac:dyDescent="0.25">
      <c r="B79" s="23"/>
      <c r="C79" s="23"/>
      <c r="D79" s="23"/>
      <c r="E79" s="23"/>
      <c r="F79" s="23"/>
      <c r="G79" s="23"/>
      <c r="H79" s="23"/>
      <c r="I79" s="1"/>
      <c r="J79" s="1"/>
      <c r="K79" s="1"/>
      <c r="L79" s="1"/>
      <c r="M79" s="1"/>
      <c r="N79" s="1"/>
      <c r="O79" s="1"/>
      <c r="P79" s="24"/>
      <c r="Q79" s="24"/>
      <c r="R79" s="24"/>
      <c r="S79" s="24"/>
      <c r="T79" s="24"/>
    </row>
    <row r="80" spans="2:20" ht="5.0999999999999996" hidden="1" customHeight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ht="20.100000000000001" hidden="1" customHeight="1" x14ac:dyDescent="0.25">
      <c r="B81" s="23"/>
      <c r="C81" s="23"/>
      <c r="D81" s="23"/>
      <c r="E81" s="23"/>
      <c r="F81" s="23"/>
      <c r="G81" s="23"/>
      <c r="H81" s="23"/>
      <c r="I81" s="1"/>
      <c r="J81" s="1"/>
      <c r="K81" s="1"/>
      <c r="L81" s="1"/>
      <c r="M81" s="1"/>
      <c r="N81" s="1"/>
      <c r="O81" s="1"/>
      <c r="P81" s="24"/>
      <c r="Q81" s="24"/>
      <c r="R81" s="24"/>
      <c r="S81" s="24"/>
      <c r="T81" s="24"/>
    </row>
    <row r="82" spans="2:20" ht="5.0999999999999996" hidden="1" customHeight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20.100000000000001" hidden="1" customHeight="1" x14ac:dyDescent="0.25">
      <c r="B83" s="23"/>
      <c r="C83" s="23"/>
      <c r="D83" s="23"/>
      <c r="E83" s="23"/>
      <c r="F83" s="23"/>
      <c r="G83" s="23"/>
      <c r="H83" s="23"/>
      <c r="I83" s="1"/>
      <c r="J83" s="1"/>
      <c r="K83" s="1"/>
      <c r="L83" s="1"/>
      <c r="M83" s="1"/>
      <c r="N83" s="1"/>
      <c r="O83" s="1"/>
      <c r="P83" s="24"/>
      <c r="Q83" s="24"/>
      <c r="R83" s="24"/>
      <c r="S83" s="24"/>
      <c r="T83" s="24"/>
    </row>
    <row r="84" spans="2:20" ht="5.0999999999999996" hidden="1" customHeigh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20.100000000000001" hidden="1" customHeight="1" x14ac:dyDescent="0.25">
      <c r="B85" s="23"/>
      <c r="C85" s="23"/>
      <c r="D85" s="23"/>
      <c r="E85" s="23"/>
      <c r="F85" s="23"/>
      <c r="G85" s="23"/>
      <c r="H85" s="23"/>
      <c r="I85" s="1"/>
      <c r="J85" s="1"/>
      <c r="K85" s="1"/>
      <c r="L85" s="1"/>
      <c r="M85" s="1"/>
      <c r="N85" s="1"/>
      <c r="O85" s="1"/>
      <c r="P85" s="24"/>
      <c r="Q85" s="24"/>
      <c r="R85" s="24"/>
      <c r="S85" s="24"/>
      <c r="T85" s="24"/>
    </row>
    <row r="86" spans="2:20" ht="5.0999999999999996" hidden="1" customHeight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ht="20.100000000000001" hidden="1" customHeight="1" x14ac:dyDescent="0.25">
      <c r="B87" s="23"/>
      <c r="C87" s="23"/>
      <c r="D87" s="23"/>
      <c r="E87" s="23"/>
      <c r="F87" s="23"/>
      <c r="G87" s="23"/>
      <c r="H87" s="23"/>
      <c r="I87" s="1"/>
      <c r="J87" s="1"/>
      <c r="K87" s="1"/>
      <c r="L87" s="1"/>
      <c r="M87" s="1"/>
      <c r="N87" s="1"/>
      <c r="O87" s="1"/>
      <c r="P87" s="24"/>
      <c r="Q87" s="24"/>
      <c r="R87" s="24"/>
      <c r="S87" s="24"/>
      <c r="T87" s="24"/>
    </row>
    <row r="88" spans="2:20" ht="5.0999999999999996" hidden="1" customHeight="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ht="20.100000000000001" hidden="1" customHeight="1" x14ac:dyDescent="0.25">
      <c r="B89" s="23"/>
      <c r="C89" s="23"/>
      <c r="D89" s="23"/>
      <c r="E89" s="23"/>
      <c r="F89" s="23"/>
      <c r="G89" s="23"/>
      <c r="H89" s="23"/>
      <c r="I89" s="1"/>
      <c r="J89" s="1"/>
      <c r="K89" s="1"/>
      <c r="L89" s="1"/>
      <c r="M89" s="1"/>
      <c r="N89" s="1"/>
      <c r="O89" s="1"/>
      <c r="P89" s="24"/>
      <c r="Q89" s="24"/>
      <c r="R89" s="24"/>
      <c r="S89" s="24"/>
      <c r="T89" s="24"/>
    </row>
    <row r="90" spans="2:20" ht="5.0999999999999996" hidden="1" customHeight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ht="20.100000000000001" hidden="1" customHeight="1" x14ac:dyDescent="0.25">
      <c r="B91" s="23"/>
      <c r="C91" s="23"/>
      <c r="D91" s="23"/>
      <c r="E91" s="23"/>
      <c r="F91" s="23"/>
      <c r="G91" s="23"/>
      <c r="H91" s="23"/>
      <c r="I91" s="1"/>
      <c r="J91" s="1"/>
      <c r="K91" s="1"/>
      <c r="L91" s="1"/>
      <c r="M91" s="1"/>
      <c r="N91" s="1"/>
      <c r="O91" s="1"/>
      <c r="P91" s="24"/>
      <c r="Q91" s="24"/>
      <c r="R91" s="24"/>
      <c r="S91" s="24"/>
      <c r="T91" s="24"/>
    </row>
    <row r="92" spans="2:20" ht="5.0999999999999996" hidden="1" customHeight="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ht="20.100000000000001" hidden="1" customHeight="1" x14ac:dyDescent="0.25">
      <c r="B93" s="23"/>
      <c r="C93" s="23"/>
      <c r="D93" s="23"/>
      <c r="E93" s="23"/>
      <c r="F93" s="23"/>
      <c r="G93" s="23"/>
      <c r="H93" s="23"/>
      <c r="I93" s="1"/>
      <c r="J93" s="1"/>
      <c r="K93" s="1"/>
      <c r="L93" s="1"/>
      <c r="M93" s="1"/>
      <c r="N93" s="1"/>
      <c r="O93" s="1"/>
      <c r="P93" s="24"/>
      <c r="Q93" s="24"/>
      <c r="R93" s="24"/>
      <c r="S93" s="24"/>
      <c r="T93" s="24"/>
    </row>
    <row r="94" spans="2:20" ht="5.0999999999999996" hidden="1" customHeight="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ht="20.100000000000001" hidden="1" customHeight="1" x14ac:dyDescent="0.25">
      <c r="B95" s="23"/>
      <c r="C95" s="23"/>
      <c r="D95" s="23"/>
      <c r="E95" s="23"/>
      <c r="F95" s="23"/>
      <c r="G95" s="23"/>
      <c r="H95" s="23"/>
      <c r="I95" s="1"/>
      <c r="J95" s="1"/>
      <c r="K95" s="1"/>
      <c r="L95" s="1"/>
      <c r="M95" s="1"/>
      <c r="N95" s="1"/>
      <c r="O95" s="1"/>
      <c r="P95" s="24"/>
      <c r="Q95" s="24"/>
      <c r="R95" s="24"/>
      <c r="S95" s="24"/>
      <c r="T95" s="24"/>
    </row>
    <row r="96" spans="2:20" ht="5.0999999999999996" hidden="1" customHeight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ht="20.100000000000001" hidden="1" customHeight="1" x14ac:dyDescent="0.25">
      <c r="B97" s="23"/>
      <c r="C97" s="23"/>
      <c r="D97" s="23"/>
      <c r="E97" s="23"/>
      <c r="F97" s="23"/>
      <c r="G97" s="23"/>
      <c r="H97" s="23"/>
      <c r="I97" s="1"/>
      <c r="J97" s="1"/>
      <c r="K97" s="1"/>
      <c r="L97" s="1"/>
      <c r="M97" s="1"/>
      <c r="N97" s="1"/>
      <c r="O97" s="1"/>
      <c r="P97" s="24"/>
      <c r="Q97" s="24"/>
      <c r="R97" s="24"/>
      <c r="S97" s="24"/>
      <c r="T97" s="24"/>
    </row>
    <row r="98" spans="2:20" ht="5.0999999999999996" hidden="1" customHeight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ht="20.100000000000001" hidden="1" customHeight="1" x14ac:dyDescent="0.25">
      <c r="B99" s="23"/>
      <c r="C99" s="23"/>
      <c r="D99" s="23"/>
      <c r="E99" s="23"/>
      <c r="F99" s="23"/>
      <c r="G99" s="23"/>
      <c r="H99" s="23"/>
      <c r="I99" s="1"/>
      <c r="J99" s="1"/>
      <c r="K99" s="1"/>
      <c r="L99" s="1"/>
      <c r="M99" s="1"/>
      <c r="N99" s="1"/>
      <c r="O99" s="1"/>
      <c r="P99" s="24"/>
      <c r="Q99" s="24"/>
      <c r="R99" s="24"/>
      <c r="S99" s="24"/>
      <c r="T99" s="24"/>
    </row>
    <row r="100" spans="2:20" ht="5.0999999999999996" hidden="1" customHeight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ht="20.100000000000001" hidden="1" customHeight="1" x14ac:dyDescent="0.25">
      <c r="B101" s="23"/>
      <c r="C101" s="23"/>
      <c r="D101" s="23"/>
      <c r="E101" s="23"/>
      <c r="F101" s="23"/>
      <c r="G101" s="23"/>
      <c r="H101" s="23"/>
      <c r="I101" s="1"/>
      <c r="J101" s="1"/>
      <c r="K101" s="1"/>
      <c r="L101" s="1"/>
      <c r="M101" s="1"/>
      <c r="N101" s="1"/>
      <c r="O101" s="1"/>
      <c r="P101" s="24"/>
      <c r="Q101" s="24"/>
      <c r="R101" s="24"/>
      <c r="S101" s="24"/>
      <c r="T101" s="24"/>
    </row>
    <row r="102" spans="2:20" ht="5.0999999999999996" hidden="1" customHeight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ht="20.100000000000001" hidden="1" customHeight="1" x14ac:dyDescent="0.25">
      <c r="B103" s="23"/>
      <c r="C103" s="23"/>
      <c r="D103" s="23"/>
      <c r="E103" s="23"/>
      <c r="F103" s="23"/>
      <c r="G103" s="23"/>
      <c r="H103" s="23"/>
      <c r="I103" s="1"/>
      <c r="J103" s="1"/>
      <c r="K103" s="1"/>
      <c r="L103" s="1"/>
      <c r="M103" s="1"/>
      <c r="N103" s="1"/>
      <c r="O103" s="1"/>
      <c r="P103" s="24"/>
      <c r="Q103" s="24"/>
      <c r="R103" s="24"/>
      <c r="S103" s="24"/>
      <c r="T103" s="24"/>
    </row>
    <row r="104" spans="2:20" ht="5.0999999999999996" hidden="1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ht="20.100000000000001" hidden="1" customHeight="1" x14ac:dyDescent="0.25">
      <c r="B105" s="23"/>
      <c r="C105" s="23"/>
      <c r="D105" s="23"/>
      <c r="E105" s="23"/>
      <c r="F105" s="23"/>
      <c r="G105" s="23"/>
      <c r="H105" s="23"/>
      <c r="I105" s="1"/>
      <c r="J105" s="1"/>
      <c r="K105" s="1"/>
      <c r="L105" s="1"/>
      <c r="M105" s="1"/>
      <c r="N105" s="1"/>
      <c r="O105" s="1"/>
      <c r="P105" s="24"/>
      <c r="Q105" s="24"/>
      <c r="R105" s="24"/>
      <c r="S105" s="24"/>
      <c r="T105" s="24"/>
    </row>
    <row r="106" spans="2:20" ht="5.0999999999999996" hidden="1" customHeight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ht="20.100000000000001" hidden="1" customHeight="1" x14ac:dyDescent="0.25">
      <c r="B107" s="23"/>
      <c r="C107" s="23"/>
      <c r="D107" s="23"/>
      <c r="E107" s="23"/>
      <c r="F107" s="23"/>
      <c r="G107" s="23"/>
      <c r="H107" s="23"/>
      <c r="I107" s="1"/>
      <c r="J107" s="1"/>
      <c r="K107" s="1"/>
      <c r="L107" s="1"/>
      <c r="M107" s="1"/>
      <c r="N107" s="1"/>
      <c r="O107" s="1"/>
      <c r="P107" s="24"/>
      <c r="Q107" s="24"/>
      <c r="R107" s="24"/>
      <c r="S107" s="24"/>
      <c r="T107" s="24"/>
    </row>
    <row r="108" spans="2:20" ht="5.0999999999999996" hidden="1" customHeight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ht="20.100000000000001" hidden="1" customHeight="1" x14ac:dyDescent="0.25">
      <c r="B109" s="23"/>
      <c r="C109" s="23"/>
      <c r="D109" s="23"/>
      <c r="E109" s="23"/>
      <c r="F109" s="23"/>
      <c r="G109" s="23"/>
      <c r="H109" s="23"/>
      <c r="I109" s="1"/>
      <c r="J109" s="1"/>
      <c r="K109" s="1"/>
      <c r="L109" s="1"/>
      <c r="M109" s="1"/>
      <c r="N109" s="1"/>
      <c r="O109" s="1"/>
      <c r="P109" s="24"/>
      <c r="Q109" s="24"/>
      <c r="R109" s="24"/>
      <c r="S109" s="24"/>
      <c r="T109" s="24"/>
    </row>
    <row r="110" spans="2:20" ht="5.0999999999999996" hidden="1" customHeight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ht="20.100000000000001" hidden="1" customHeight="1" x14ac:dyDescent="0.25">
      <c r="B111" s="23"/>
      <c r="C111" s="23"/>
      <c r="D111" s="23"/>
      <c r="E111" s="23"/>
      <c r="F111" s="23"/>
      <c r="G111" s="23"/>
      <c r="H111" s="23"/>
      <c r="I111" s="1"/>
      <c r="J111" s="1"/>
      <c r="K111" s="1"/>
      <c r="L111" s="1"/>
      <c r="M111" s="1"/>
      <c r="N111" s="1"/>
      <c r="O111" s="1"/>
      <c r="P111" s="24"/>
      <c r="Q111" s="24"/>
      <c r="R111" s="24"/>
      <c r="S111" s="24"/>
      <c r="T111" s="24"/>
    </row>
    <row r="112" spans="2:20" ht="5.0999999999999996" hidden="1" customHeight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ht="20.100000000000001" hidden="1" customHeight="1" x14ac:dyDescent="0.25">
      <c r="B113" s="23"/>
      <c r="C113" s="23"/>
      <c r="D113" s="23"/>
      <c r="E113" s="23"/>
      <c r="F113" s="23"/>
      <c r="G113" s="23"/>
      <c r="H113" s="23"/>
      <c r="I113" s="1"/>
      <c r="J113" s="1"/>
      <c r="K113" s="1"/>
      <c r="L113" s="1"/>
      <c r="M113" s="1"/>
      <c r="N113" s="1"/>
      <c r="O113" s="1"/>
      <c r="P113" s="24"/>
      <c r="Q113" s="24"/>
      <c r="R113" s="24"/>
      <c r="S113" s="24"/>
      <c r="T113" s="24"/>
    </row>
    <row r="114" spans="2:20" ht="5.0999999999999996" hidden="1" customHeight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ht="20.100000000000001" hidden="1" customHeight="1" x14ac:dyDescent="0.25">
      <c r="B115" s="23"/>
      <c r="C115" s="23"/>
      <c r="D115" s="23"/>
      <c r="E115" s="23"/>
      <c r="F115" s="23"/>
      <c r="G115" s="23"/>
      <c r="H115" s="23"/>
      <c r="I115" s="1"/>
      <c r="J115" s="1"/>
      <c r="K115" s="1"/>
      <c r="L115" s="1"/>
      <c r="M115" s="1"/>
      <c r="N115" s="1"/>
      <c r="O115" s="1"/>
      <c r="P115" s="24"/>
      <c r="Q115" s="24"/>
      <c r="R115" s="24"/>
      <c r="S115" s="24"/>
      <c r="T115" s="24"/>
    </row>
    <row r="116" spans="2:20" ht="5.0999999999999996" hidden="1" customHeight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ht="20.100000000000001" hidden="1" customHeight="1" x14ac:dyDescent="0.25">
      <c r="B117" s="23"/>
      <c r="C117" s="23"/>
      <c r="D117" s="23"/>
      <c r="E117" s="23"/>
      <c r="F117" s="23"/>
      <c r="G117" s="23"/>
      <c r="H117" s="23"/>
      <c r="I117" s="1"/>
      <c r="J117" s="1"/>
      <c r="K117" s="1"/>
      <c r="L117" s="1"/>
      <c r="M117" s="1"/>
      <c r="N117" s="1"/>
      <c r="O117" s="1"/>
      <c r="P117" s="24"/>
      <c r="Q117" s="24"/>
      <c r="R117" s="24"/>
      <c r="S117" s="24"/>
      <c r="T117" s="24"/>
    </row>
    <row r="118" spans="2:20" ht="5.0999999999999996" hidden="1" customHeight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ht="20.100000000000001" hidden="1" customHeight="1" x14ac:dyDescent="0.25">
      <c r="B119" s="23"/>
      <c r="C119" s="23"/>
      <c r="D119" s="23"/>
      <c r="E119" s="23"/>
      <c r="F119" s="23"/>
      <c r="G119" s="23"/>
      <c r="H119" s="23"/>
      <c r="I119" s="1"/>
      <c r="J119" s="1"/>
      <c r="K119" s="1"/>
      <c r="L119" s="1"/>
      <c r="M119" s="1"/>
      <c r="N119" s="1"/>
      <c r="O119" s="1"/>
      <c r="P119" s="24"/>
      <c r="Q119" s="24"/>
      <c r="R119" s="24"/>
      <c r="S119" s="24"/>
      <c r="T119" s="24"/>
    </row>
    <row r="120" spans="2:20" ht="5.0999999999999996" hidden="1" customHeight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ht="20.100000000000001" hidden="1" customHeight="1" x14ac:dyDescent="0.25">
      <c r="B121" s="23"/>
      <c r="C121" s="23"/>
      <c r="D121" s="23"/>
      <c r="E121" s="23"/>
      <c r="F121" s="23"/>
      <c r="G121" s="23"/>
      <c r="H121" s="23"/>
      <c r="I121" s="1"/>
      <c r="J121" s="1"/>
      <c r="K121" s="1"/>
      <c r="L121" s="1"/>
      <c r="M121" s="1"/>
      <c r="N121" s="1"/>
      <c r="O121" s="1"/>
      <c r="P121" s="24"/>
      <c r="Q121" s="24"/>
      <c r="R121" s="24"/>
      <c r="S121" s="24"/>
      <c r="T121" s="24"/>
    </row>
    <row r="122" spans="2:20" ht="5.0999999999999996" hidden="1" customHeight="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ht="20.100000000000001" hidden="1" customHeight="1" x14ac:dyDescent="0.25">
      <c r="B123" s="23"/>
      <c r="C123" s="23"/>
      <c r="D123" s="23"/>
      <c r="E123" s="23"/>
      <c r="F123" s="23"/>
      <c r="G123" s="23"/>
      <c r="H123" s="23"/>
      <c r="I123" s="1"/>
      <c r="J123" s="1"/>
      <c r="K123" s="1"/>
      <c r="L123" s="1"/>
      <c r="M123" s="1"/>
      <c r="N123" s="1"/>
      <c r="O123" s="1"/>
      <c r="P123" s="24"/>
      <c r="Q123" s="24"/>
      <c r="R123" s="24"/>
      <c r="S123" s="24"/>
      <c r="T123" s="24"/>
    </row>
    <row r="124" spans="2:20" ht="5.0999999999999996" hidden="1" customHeight="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ht="20.100000000000001" hidden="1" customHeight="1" x14ac:dyDescent="0.25">
      <c r="B125" s="23"/>
      <c r="C125" s="23"/>
      <c r="D125" s="23"/>
      <c r="E125" s="23"/>
      <c r="F125" s="23"/>
      <c r="G125" s="23"/>
      <c r="H125" s="23"/>
      <c r="I125" s="1"/>
      <c r="J125" s="1"/>
      <c r="K125" s="1"/>
      <c r="L125" s="1"/>
      <c r="M125" s="1"/>
      <c r="N125" s="1"/>
      <c r="O125" s="1"/>
      <c r="P125" s="24"/>
      <c r="Q125" s="24"/>
      <c r="R125" s="24"/>
      <c r="S125" s="24"/>
      <c r="T125" s="24"/>
    </row>
    <row r="126" spans="2:20" ht="5.0999999999999996" hidden="1" customHeight="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20.100000000000001" hidden="1" customHeight="1" x14ac:dyDescent="0.25">
      <c r="B127" s="23"/>
      <c r="C127" s="23"/>
      <c r="D127" s="23"/>
      <c r="E127" s="23"/>
      <c r="F127" s="23"/>
      <c r="G127" s="23"/>
      <c r="H127" s="23"/>
      <c r="I127" s="1"/>
      <c r="J127" s="1"/>
      <c r="K127" s="1"/>
      <c r="L127" s="1"/>
      <c r="M127" s="1"/>
      <c r="N127" s="1"/>
      <c r="O127" s="1"/>
      <c r="P127" s="24"/>
      <c r="Q127" s="24"/>
      <c r="R127" s="24"/>
      <c r="S127" s="24"/>
      <c r="T127" s="24"/>
    </row>
    <row r="128" spans="2:20" ht="5.0999999999999996" hidden="1" customHeight="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ht="20.100000000000001" hidden="1" customHeight="1" x14ac:dyDescent="0.25">
      <c r="B129" s="23"/>
      <c r="C129" s="23"/>
      <c r="D129" s="23"/>
      <c r="E129" s="23"/>
      <c r="F129" s="23"/>
      <c r="G129" s="23"/>
      <c r="H129" s="23"/>
      <c r="I129" s="1"/>
      <c r="J129" s="1"/>
      <c r="K129" s="1"/>
      <c r="L129" s="1"/>
      <c r="M129" s="1"/>
      <c r="N129" s="1"/>
      <c r="O129" s="1"/>
      <c r="P129" s="24"/>
      <c r="Q129" s="24"/>
      <c r="R129" s="24"/>
      <c r="S129" s="24"/>
      <c r="T129" s="24"/>
    </row>
    <row r="130" spans="2:20" ht="5.0999999999999996" hidden="1" customHeight="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</sheetData>
  <sheetProtection algorithmName="SHA-512" hashValue="lEyuyuzpRGiHvhi9OddM3uJKk+2SJ86piCme0OtLT/6b8nfL2PO5NwP+HqMUAPJ9TQIphEFqUhw+Y+ped/Xehw==" saltValue="JxLvNiC0o+Jwk2U4nTyn+g==" spinCount="100000" sheet="1" objects="1" scenarios="1"/>
  <mergeCells count="127">
    <mergeCell ref="B113:H113"/>
    <mergeCell ref="P113:T113"/>
    <mergeCell ref="B115:H115"/>
    <mergeCell ref="P115:T115"/>
    <mergeCell ref="B117:H117"/>
    <mergeCell ref="P117:T117"/>
    <mergeCell ref="B107:H107"/>
    <mergeCell ref="P107:T107"/>
    <mergeCell ref="C25:J25"/>
    <mergeCell ref="C27:H27"/>
    <mergeCell ref="C29:I29"/>
    <mergeCell ref="O25:T25"/>
    <mergeCell ref="O27:T27"/>
    <mergeCell ref="O29:T29"/>
    <mergeCell ref="C39:H39"/>
    <mergeCell ref="C41:H41"/>
    <mergeCell ref="B45:H45"/>
    <mergeCell ref="C31:K31"/>
    <mergeCell ref="B33:T33"/>
    <mergeCell ref="C43:H43"/>
    <mergeCell ref="C37:H37"/>
    <mergeCell ref="B35:H35"/>
    <mergeCell ref="O31:T31"/>
    <mergeCell ref="O35:T35"/>
    <mergeCell ref="B125:H125"/>
    <mergeCell ref="P125:T125"/>
    <mergeCell ref="B127:H127"/>
    <mergeCell ref="P127:T127"/>
    <mergeCell ref="B129:H129"/>
    <mergeCell ref="P129:T129"/>
    <mergeCell ref="B119:H119"/>
    <mergeCell ref="P119:T119"/>
    <mergeCell ref="B121:H121"/>
    <mergeCell ref="P121:T121"/>
    <mergeCell ref="B123:H123"/>
    <mergeCell ref="P123:T123"/>
    <mergeCell ref="B109:H109"/>
    <mergeCell ref="P109:T109"/>
    <mergeCell ref="B111:H111"/>
    <mergeCell ref="P111:T111"/>
    <mergeCell ref="B101:H101"/>
    <mergeCell ref="P101:T101"/>
    <mergeCell ref="B103:H103"/>
    <mergeCell ref="P103:T103"/>
    <mergeCell ref="B105:H105"/>
    <mergeCell ref="P105:T105"/>
    <mergeCell ref="B95:H95"/>
    <mergeCell ref="P95:T95"/>
    <mergeCell ref="B97:H97"/>
    <mergeCell ref="P97:T97"/>
    <mergeCell ref="B99:H99"/>
    <mergeCell ref="P99:T99"/>
    <mergeCell ref="B89:H89"/>
    <mergeCell ref="P89:T89"/>
    <mergeCell ref="B91:H91"/>
    <mergeCell ref="P91:T91"/>
    <mergeCell ref="B93:H93"/>
    <mergeCell ref="P93:T93"/>
    <mergeCell ref="B83:H83"/>
    <mergeCell ref="P83:T83"/>
    <mergeCell ref="B85:H85"/>
    <mergeCell ref="P85:T85"/>
    <mergeCell ref="B87:H87"/>
    <mergeCell ref="P87:T87"/>
    <mergeCell ref="B77:H77"/>
    <mergeCell ref="P77:T77"/>
    <mergeCell ref="B79:H79"/>
    <mergeCell ref="P79:T79"/>
    <mergeCell ref="B81:H81"/>
    <mergeCell ref="P81:T81"/>
    <mergeCell ref="C23:K23"/>
    <mergeCell ref="B21:H21"/>
    <mergeCell ref="O21:T21"/>
    <mergeCell ref="O23:T23"/>
    <mergeCell ref="B71:H71"/>
    <mergeCell ref="P71:T71"/>
    <mergeCell ref="B73:H73"/>
    <mergeCell ref="P73:T73"/>
    <mergeCell ref="B75:H75"/>
    <mergeCell ref="P75:T75"/>
    <mergeCell ref="B65:H65"/>
    <mergeCell ref="P65:T65"/>
    <mergeCell ref="B67:H67"/>
    <mergeCell ref="P67:T67"/>
    <mergeCell ref="B69:H69"/>
    <mergeCell ref="P69:T69"/>
    <mergeCell ref="O37:T37"/>
    <mergeCell ref="O39:T39"/>
    <mergeCell ref="O41:T41"/>
    <mergeCell ref="O43:T43"/>
    <mergeCell ref="O45:T45"/>
    <mergeCell ref="C59:H59"/>
    <mergeCell ref="B53:J53"/>
    <mergeCell ref="C55:H55"/>
    <mergeCell ref="E63:Q63"/>
    <mergeCell ref="R63:T63"/>
    <mergeCell ref="B51:J51"/>
    <mergeCell ref="C49:H49"/>
    <mergeCell ref="C47:H47"/>
    <mergeCell ref="O47:T47"/>
    <mergeCell ref="O49:T49"/>
    <mergeCell ref="O51:T51"/>
    <mergeCell ref="O53:T53"/>
    <mergeCell ref="O55:T55"/>
    <mergeCell ref="O57:T57"/>
    <mergeCell ref="O59:T59"/>
    <mergeCell ref="C57:H57"/>
    <mergeCell ref="I19:L19"/>
    <mergeCell ref="M19:N19"/>
    <mergeCell ref="N1:T2"/>
    <mergeCell ref="B3:T3"/>
    <mergeCell ref="B5:H5"/>
    <mergeCell ref="O5:T5"/>
    <mergeCell ref="O7:T7"/>
    <mergeCell ref="O9:T9"/>
    <mergeCell ref="O11:T11"/>
    <mergeCell ref="C15:H15"/>
    <mergeCell ref="C17:H17"/>
    <mergeCell ref="C7:H7"/>
    <mergeCell ref="C9:H9"/>
    <mergeCell ref="C19:F19"/>
    <mergeCell ref="B13:H13"/>
    <mergeCell ref="C11:H11"/>
    <mergeCell ref="O13:T13"/>
    <mergeCell ref="O15:T15"/>
    <mergeCell ref="O17:T17"/>
    <mergeCell ref="O19:T19"/>
  </mergeCells>
  <dataValidations count="1">
    <dataValidation allowBlank="1" showInputMessage="1" sqref="I7:M7 I9:M9 I11:M11 I15:M15 I17:M17 I59:M59 I57:M57 I19 M23 M25 M27 M29 M31 I37:M37 I39:M39 I41:M41 I43:M43 I47:M47 I49:M49 I55:M55" xr:uid="{F64C78C5-700C-4708-9A04-ACC1B5415FAE}"/>
  </dataValidations>
  <hyperlinks>
    <hyperlink ref="G19" r:id="rId1" display="https://produktdaten.tece.de/web/tece_DE/de_DE/tece/KAT03TCFLMONTAGEELE/TECE-Abdichtungsset für Wanddurchführungen/PR/704805/index.xhtml" xr:uid="{ACCDDF33-935A-41E3-BED4-F5F9F4211295}"/>
    <hyperlink ref="L23" r:id="rId2" display="https://tece.sharepoint.com/sites/Projects/J015/Technische Unterlagen/Forms/AllItems.aspx?id=%2Fsites%2FProjects%2FJ015%2FTechnische%20Unterlagen%2FKemper%2FTechnische%20Informationen%2FMa%C3%9Fblatt%20TECEsystem%20Z%C3%A4hlerblock%2Epdf&amp;parent=%2Fsites%2FProjects%2FJ015%2FTechnische%20Unterlagen%2FKemper%2FTechnische%20Informationen" xr:uid="{FD88A222-E9A3-401E-9D45-88CB713A19A0}"/>
    <hyperlink ref="K25" r:id="rId3" display="https://tece.sharepoint.com/sites/Projects/J015/Technische Unterlagen/Forms/AllItems.aspx?id=%2Fsites%2FProjects%2FJ015%2FTechnische%20Unterlagen%2FKemper%2FTechnische%20Informationen%2FMa%C3%9Fblatt%20Str%C3%B6mungsteiler%2Epdf&amp;parent=%2Fsites%2FProjects%2FJ015%2FTechnische%20Unterlagen%2FKemper%2FTechnische%20Informationen" xr:uid="{F8B2ABA1-718C-4066-AEE9-777CB20C15B3}"/>
    <hyperlink ref="I27" r:id="rId4" display="https://tece.sharepoint.com/sites/Projects/J015/Technische Unterlagen/Forms/AllItems.aspx?id=%2Fsites%2FProjects%2FJ015%2FTechnische%20Unterlagen%2FKemper%2FTechnische%20Informationen%2FMa%C3%9Fblatt%20UP%20Ventil%2Epdf&amp;parent=%2Fsites%2FProjects%2FJ015%2FTechnische%20Unterlagen%2FKemper%2FTechnische%20Informationen" xr:uid="{B0A094F4-C36C-4A37-9B21-EC065A5B6BF8}"/>
    <hyperlink ref="J29" r:id="rId5" display="https://tece.sharepoint.com/sites/Projects/J015/Technische Unterlagen/Forms/AllItems.aspx?id=%2Fsites%2FProjects%2FJ015%2FTechnische%20Unterlagen%2FKemper%2FTechnische%20Informationen%2FMa%C3%9Fblatt%20UP%20Stockwerks%2DRegulierventil%2Epdf&amp;parent=%2Fsites%2FProjects%2FJ015%2FTechnische%20Unterlagen%2FKemper%2FTechnische%20Informationen" xr:uid="{E9DEDFC5-3CBA-4126-A292-683A688652F7}"/>
  </hyperlinks>
  <pageMargins left="0" right="0" top="0" bottom="0" header="0" footer="0"/>
  <pageSetup paperSize="9" orientation="portrait" r:id="rId6"/>
  <customProperties>
    <customPr name="_pios_id" r:id="rId7"/>
  </customProperties>
  <ignoredErrors>
    <ignoredError sqref="G19 O7 O9 O11 O23 O25 O27 O29 O31 O37 O39 O41 O43 O47 O49 O55 O57 O59 I19" unlockedFormula="1"/>
  </ignoredErrors>
  <drawing r:id="rId8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9D3E35E5-2328-4237-891E-230F5061F036}">
          <x14:formula1>
            <xm:f>Dropdown!$B$1:$B$3</xm:f>
          </x14:formula1>
          <xm:sqref>O5 O21 O35 O45 O51 O53</xm:sqref>
        </x14:dataValidation>
        <x14:dataValidation type="list" allowBlank="1" showInputMessage="1" xr:uid="{90B97C7D-18A6-4D47-BB25-49DABC7CE5EA}">
          <x14:formula1>
            <xm:f>Dropdown!$H$1:$H$2</xm:f>
          </x14:formula1>
          <xm:sqref>O9 O11 O41 O43 O59</xm:sqref>
        </x14:dataValidation>
        <x14:dataValidation type="list" allowBlank="1" showInputMessage="1" xr:uid="{C2151D7E-9D6F-42CC-8407-DF564D3D9106}">
          <x14:formula1>
            <xm:f>Dropdown!$B$1:$B$2</xm:f>
          </x14:formula1>
          <xm:sqref>H19</xm:sqref>
        </x14:dataValidation>
        <x14:dataValidation type="list" allowBlank="1" showInputMessage="1" xr:uid="{E84079EA-2A57-4EFF-847D-B28904946A3D}">
          <x14:formula1>
            <xm:f>Dropdown!$Q$1:$Q$2</xm:f>
          </x14:formula1>
          <xm:sqref>O39 O47 O55</xm:sqref>
        </x14:dataValidation>
        <x14:dataValidation type="list" allowBlank="1" showInputMessage="1" xr:uid="{DFAC1F55-62D1-4BEB-9B57-9CA5FB4AF6E8}">
          <x14:formula1>
            <xm:f>Dropdown!$G$1:$G$2</xm:f>
          </x14:formula1>
          <xm:sqref>O7</xm:sqref>
        </x14:dataValidation>
        <x14:dataValidation type="list" allowBlank="1" showInputMessage="1" showErrorMessage="1" xr:uid="{38A0D001-7926-4613-A132-22AF2EA348B3}">
          <x14:formula1>
            <xm:f>Dropdown!$I$1:$I$5</xm:f>
          </x14:formula1>
          <xm:sqref>O13</xm:sqref>
        </x14:dataValidation>
        <x14:dataValidation type="list" allowBlank="1" showInputMessage="1" xr:uid="{C6E25B64-3DF2-4DB5-920A-FBD003494D48}">
          <x14:formula1>
            <xm:f>Dropdown!$J$1:$J$3</xm:f>
          </x14:formula1>
          <xm:sqref>O15</xm:sqref>
        </x14:dataValidation>
        <x14:dataValidation type="list" allowBlank="1" showInputMessage="1" xr:uid="{558B21E8-EE01-449C-8FBB-012681EBC7BC}">
          <x14:formula1>
            <xm:f>Dropdown!$K$1:$K$3</xm:f>
          </x14:formula1>
          <xm:sqref>O17</xm:sqref>
        </x14:dataValidation>
        <x14:dataValidation type="list" allowBlank="1" showInputMessage="1" xr:uid="{08371BBF-D6A2-402B-ADD1-FBDC303D0193}">
          <x14:formula1>
            <xm:f>Dropdown!$L$1:$L$6</xm:f>
          </x14:formula1>
          <xm:sqref>O23</xm:sqref>
        </x14:dataValidation>
        <x14:dataValidation type="list" allowBlank="1" showInputMessage="1" xr:uid="{9CA62050-890C-4E01-9911-FE5FD8E1AC1E}">
          <x14:formula1>
            <xm:f>Dropdown!$M$1:$M$6</xm:f>
          </x14:formula1>
          <xm:sqref>O25</xm:sqref>
        </x14:dataValidation>
        <x14:dataValidation type="list" allowBlank="1" showInputMessage="1" xr:uid="{05319DA8-877A-440A-8108-713F9D86D0A9}">
          <x14:formula1>
            <xm:f>Dropdown!$N$1:$N$4</xm:f>
          </x14:formula1>
          <xm:sqref>O27</xm:sqref>
        </x14:dataValidation>
        <x14:dataValidation type="list" allowBlank="1" showInputMessage="1" xr:uid="{791AA362-6FC8-4116-923A-56FF3477EAF2}">
          <x14:formula1>
            <xm:f>Dropdown!$O$1:$O$3</xm:f>
          </x14:formula1>
          <xm:sqref>O29</xm:sqref>
        </x14:dataValidation>
        <x14:dataValidation type="list" allowBlank="1" showInputMessage="1" xr:uid="{D233ECD4-0E44-463D-A067-FA8458261384}">
          <x14:formula1>
            <xm:f>Dropdown!$B$1:$B$3</xm:f>
          </x14:formula1>
          <xm:sqref>O31</xm:sqref>
        </x14:dataValidation>
        <x14:dataValidation type="list" allowBlank="1" showInputMessage="1" xr:uid="{1B55A53A-6AB7-4875-BA53-32E32D71B0E5}">
          <x14:formula1>
            <xm:f>Dropdown!$P$1:$P$2</xm:f>
          </x14:formula1>
          <xm:sqref>O37</xm:sqref>
        </x14:dataValidation>
        <x14:dataValidation type="list" allowBlank="1" showInputMessage="1" xr:uid="{1D3F2D85-4D88-40ED-9A94-F4DBCE68C7A4}">
          <x14:formula1>
            <xm:f>Dropdown!$R$1:$R$2</xm:f>
          </x14:formula1>
          <xm:sqref>O49</xm:sqref>
        </x14:dataValidation>
        <x14:dataValidation type="list" allowBlank="1" showInputMessage="1" xr:uid="{04740F72-5B88-43B2-97CB-CF3BA1703047}">
          <x14:formula1>
            <xm:f>Dropdown!$S$1:$S$3</xm:f>
          </x14:formula1>
          <xm:sqref>O57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4B0-D8A4-4337-9D59-EA11D67DF70E}">
  <dimension ref="A1:U130"/>
  <sheetViews>
    <sheetView showGridLines="0" showRowColHeaders="0" zoomScaleNormal="100" workbookViewId="0">
      <selection activeCell="M19" sqref="M19"/>
    </sheetView>
  </sheetViews>
  <sheetFormatPr baseColWidth="10" defaultColWidth="0" defaultRowHeight="20.100000000000001" customHeight="1" zeroHeight="1" x14ac:dyDescent="0.25"/>
  <cols>
    <col min="1" max="21" width="4.7109375" customWidth="1"/>
    <col min="22" max="16384" width="11.42578125" hidden="1"/>
  </cols>
  <sheetData>
    <row r="1" spans="2:20" ht="22.5" customHeight="1" x14ac:dyDescent="0.25">
      <c r="M1" s="1"/>
      <c r="N1" s="34" t="s">
        <v>70</v>
      </c>
      <c r="O1" s="34"/>
      <c r="P1" s="34"/>
      <c r="Q1" s="34"/>
      <c r="R1" s="34"/>
      <c r="S1" s="34"/>
      <c r="T1" s="34"/>
    </row>
    <row r="2" spans="2:20" ht="22.5" customHeight="1" thickBot="1" x14ac:dyDescent="0.3">
      <c r="N2" s="34"/>
      <c r="O2" s="34"/>
      <c r="P2" s="35"/>
      <c r="Q2" s="35"/>
      <c r="R2" s="35"/>
      <c r="S2" s="35"/>
      <c r="T2" s="35"/>
    </row>
    <row r="3" spans="2:20" ht="22.5" customHeight="1" x14ac:dyDescent="0.25">
      <c r="B3" s="25" t="s">
        <v>102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2:20" ht="5.0999999999999996" customHeight="1" x14ac:dyDescent="0.25"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</row>
    <row r="5" spans="2:20" ht="20.100000000000001" customHeight="1" x14ac:dyDescent="0.25">
      <c r="B5" s="29" t="s">
        <v>103</v>
      </c>
      <c r="C5" s="23"/>
      <c r="D5" s="23"/>
      <c r="E5" s="23"/>
      <c r="F5" s="23"/>
      <c r="G5" s="23"/>
      <c r="H5" s="23"/>
      <c r="N5" s="1"/>
      <c r="O5" s="22" t="s">
        <v>51</v>
      </c>
      <c r="P5" s="22"/>
      <c r="Q5" s="22"/>
      <c r="R5" s="22"/>
      <c r="S5" s="22"/>
      <c r="T5" s="33"/>
    </row>
    <row r="6" spans="2:20" ht="5.0999999999999996" customHeight="1" x14ac:dyDescent="0.25"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/>
    </row>
    <row r="7" spans="2:20" ht="20.100000000000001" customHeight="1" x14ac:dyDescent="0.25">
      <c r="B7" s="8"/>
      <c r="C7" s="28" t="str">
        <f>IF(O5="Bitte auswählen","",IF(O5="Nein","","Rohrmaterial"))</f>
        <v/>
      </c>
      <c r="D7" s="28"/>
      <c r="E7" s="28"/>
      <c r="F7" s="28"/>
      <c r="G7" s="28"/>
      <c r="H7" s="28"/>
      <c r="I7" s="1"/>
      <c r="J7" s="1"/>
      <c r="K7" s="1"/>
      <c r="L7" s="1"/>
      <c r="M7" s="1"/>
      <c r="N7" s="1"/>
      <c r="O7" s="22" t="str">
        <f>IF(O5="Bitte auswählen","",IF(O5="Nein","","Wavin AS+"))</f>
        <v/>
      </c>
      <c r="P7" s="22"/>
      <c r="Q7" s="22"/>
      <c r="R7" s="22"/>
      <c r="S7" s="22"/>
      <c r="T7" s="33"/>
    </row>
    <row r="8" spans="2:20" ht="5.0999999999999996" customHeight="1" x14ac:dyDescent="0.25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</row>
    <row r="9" spans="2:20" ht="20.100000000000001" customHeight="1" x14ac:dyDescent="0.25">
      <c r="B9" s="8"/>
      <c r="C9" s="28" t="str">
        <f>IF(O5="Bitte auswählen","",IF(O5="Nein","","Brandschutz"))</f>
        <v/>
      </c>
      <c r="D9" s="28"/>
      <c r="E9" s="28"/>
      <c r="F9" s="28"/>
      <c r="G9" s="28"/>
      <c r="H9" s="28"/>
      <c r="I9" s="1"/>
      <c r="J9" s="1"/>
      <c r="K9" s="1"/>
      <c r="L9" s="1"/>
      <c r="M9" s="1"/>
      <c r="N9" s="1"/>
      <c r="O9" s="22" t="str">
        <f>IF(O5="Bitte auswählen","",IF(O5="Nein","","Ja"))</f>
        <v/>
      </c>
      <c r="P9" s="22"/>
      <c r="Q9" s="22"/>
      <c r="R9" s="22"/>
      <c r="S9" s="22"/>
      <c r="T9" s="33"/>
    </row>
    <row r="10" spans="2:20" ht="5.0999999999999996" customHeight="1" x14ac:dyDescent="0.25"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5"/>
    </row>
    <row r="11" spans="2:20" ht="20.100000000000001" customHeight="1" x14ac:dyDescent="0.25">
      <c r="B11" s="8"/>
      <c r="C11" s="28" t="str">
        <f>IF(O5="Bitte auswählen","",IF(O5="Nein","","Umlüftung"))</f>
        <v/>
      </c>
      <c r="D11" s="28"/>
      <c r="E11" s="28"/>
      <c r="F11" s="28"/>
      <c r="G11" s="28"/>
      <c r="H11" s="28"/>
      <c r="I11" s="1"/>
      <c r="J11" s="1"/>
      <c r="K11" s="1"/>
      <c r="L11" s="1"/>
      <c r="M11" s="1"/>
      <c r="N11" s="1"/>
      <c r="O11" s="22" t="str">
        <f>IF(O5="Bitte auswählen","",IF(O5="Nein","","Nein"))</f>
        <v/>
      </c>
      <c r="P11" s="22"/>
      <c r="Q11" s="22"/>
      <c r="R11" s="22"/>
      <c r="S11" s="22"/>
      <c r="T11" s="33"/>
    </row>
    <row r="12" spans="2:20" ht="5.0999999999999996" customHeight="1" x14ac:dyDescent="0.25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5"/>
    </row>
    <row r="13" spans="2:20" ht="20.100000000000001" customHeight="1" x14ac:dyDescent="0.25">
      <c r="B13" s="29" t="s">
        <v>104</v>
      </c>
      <c r="C13" s="23"/>
      <c r="D13" s="23"/>
      <c r="E13" s="23"/>
      <c r="F13" s="23"/>
      <c r="G13" s="23"/>
      <c r="H13" s="23"/>
      <c r="N13" s="1"/>
      <c r="O13" s="22" t="s">
        <v>51</v>
      </c>
      <c r="P13" s="22"/>
      <c r="Q13" s="22"/>
      <c r="R13" s="22"/>
      <c r="S13" s="22"/>
      <c r="T13" s="33"/>
    </row>
    <row r="14" spans="2:20" ht="5.0999999999999996" customHeight="1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5"/>
    </row>
    <row r="15" spans="2:20" ht="20.100000000000001" customHeight="1" x14ac:dyDescent="0.25">
      <c r="B15" s="8"/>
      <c r="C15" s="28" t="str">
        <f>IF(O13="Bitte auswählen","",IF(O13="Nein","","Rohrmaterial"))</f>
        <v/>
      </c>
      <c r="D15" s="28"/>
      <c r="E15" s="28"/>
      <c r="F15" s="28"/>
      <c r="G15" s="28"/>
      <c r="H15" s="28"/>
      <c r="I15" s="1"/>
      <c r="J15" s="1"/>
      <c r="K15" s="1"/>
      <c r="L15" s="1"/>
      <c r="M15" s="1"/>
      <c r="N15" s="1"/>
      <c r="O15" s="22" t="str">
        <f>IF(O13="Bitte auswählen","",IF(O13="Nein","","PP-Rohr"))</f>
        <v/>
      </c>
      <c r="P15" s="22"/>
      <c r="Q15" s="22"/>
      <c r="R15" s="22"/>
      <c r="S15" s="22"/>
      <c r="T15" s="33"/>
    </row>
    <row r="16" spans="2:20" ht="5.0999999999999996" customHeight="1" x14ac:dyDescent="0.25"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5"/>
    </row>
    <row r="17" spans="2:20" ht="20.100000000000001" customHeight="1" x14ac:dyDescent="0.25">
      <c r="B17" s="29" t="s">
        <v>105</v>
      </c>
      <c r="C17" s="23"/>
      <c r="D17" s="23"/>
      <c r="E17" s="23"/>
      <c r="F17" s="23"/>
      <c r="G17" s="23"/>
      <c r="H17" s="23"/>
      <c r="N17" s="1"/>
      <c r="O17" s="22" t="s">
        <v>51</v>
      </c>
      <c r="P17" s="22"/>
      <c r="Q17" s="22"/>
      <c r="R17" s="22"/>
      <c r="S17" s="22"/>
      <c r="T17" s="33"/>
    </row>
    <row r="18" spans="2:20" ht="5.0999999999999996" customHeight="1" x14ac:dyDescent="0.25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5"/>
    </row>
    <row r="19" spans="2:20" ht="20.100000000000001" customHeight="1" x14ac:dyDescent="0.25">
      <c r="B19" s="8"/>
      <c r="C19" s="28" t="str">
        <f>IF(O17="Bitte auswählen","",IF(O17="Nein","","Rohrmaterial"))</f>
        <v/>
      </c>
      <c r="D19" s="28"/>
      <c r="E19" s="28"/>
      <c r="F19" s="28"/>
      <c r="G19" s="28"/>
      <c r="H19" s="28"/>
      <c r="I19" s="1"/>
      <c r="J19" s="1"/>
      <c r="K19" s="1"/>
      <c r="L19" s="1"/>
      <c r="M19" s="1"/>
      <c r="N19" s="1"/>
      <c r="O19" s="22" t="str">
        <f>IF(O17="Bitte auswählen","",IF(O17="Nein","","Wavin AS+"))</f>
        <v/>
      </c>
      <c r="P19" s="22"/>
      <c r="Q19" s="22"/>
      <c r="R19" s="22"/>
      <c r="S19" s="22"/>
      <c r="T19" s="33"/>
    </row>
    <row r="20" spans="2:20" ht="5.0999999999999996" customHeight="1" x14ac:dyDescent="0.25"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5"/>
    </row>
    <row r="21" spans="2:20" ht="20.100000000000001" customHeight="1" x14ac:dyDescent="0.25">
      <c r="B21" s="8"/>
      <c r="C21" s="28" t="str">
        <f>IF(O17="Bitte auswählen","",IF(O17="Nein","","Dämmung"))</f>
        <v/>
      </c>
      <c r="D21" s="28"/>
      <c r="E21" s="28"/>
      <c r="F21" s="28"/>
      <c r="G21" s="28"/>
      <c r="H21" s="28"/>
      <c r="I21" s="1"/>
      <c r="J21" s="1"/>
      <c r="K21" s="1"/>
      <c r="L21" s="1"/>
      <c r="M21" s="1"/>
      <c r="N21" s="1"/>
      <c r="O21" s="22" t="str">
        <f>IF(O17="Bitte auswählen","",IF(O17="Nein","","Klimarock (SML + Wavin AS+)"))</f>
        <v/>
      </c>
      <c r="P21" s="22"/>
      <c r="Q21" s="22"/>
      <c r="R21" s="22"/>
      <c r="S21" s="22"/>
      <c r="T21" s="33"/>
    </row>
    <row r="22" spans="2:20" ht="5.0999999999999996" customHeight="1" x14ac:dyDescent="0.25"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5"/>
    </row>
    <row r="23" spans="2:20" ht="20.100000000000001" customHeight="1" x14ac:dyDescent="0.25">
      <c r="B23" s="8"/>
      <c r="C23" s="28" t="str">
        <f>IF(O17="Bitte auswählen","",IF(O17="Nein","","Brandschutz"))</f>
        <v/>
      </c>
      <c r="D23" s="28"/>
      <c r="E23" s="28"/>
      <c r="F23" s="28"/>
      <c r="G23" s="28"/>
      <c r="H23" s="28"/>
      <c r="I23" s="1"/>
      <c r="J23" s="1"/>
      <c r="K23" s="1"/>
      <c r="L23" s="1"/>
      <c r="M23" s="1"/>
      <c r="N23" s="1"/>
      <c r="O23" s="22" t="str">
        <f>IF(O17="Bitte auswählen","",IF(O17="Nein","","Ja"))</f>
        <v/>
      </c>
      <c r="P23" s="22"/>
      <c r="Q23" s="22"/>
      <c r="R23" s="22"/>
      <c r="S23" s="22"/>
      <c r="T23" s="33"/>
    </row>
    <row r="24" spans="2:20" ht="5.0999999999999996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</row>
    <row r="25" spans="2:20" ht="22.5" customHeight="1" x14ac:dyDescent="0.25">
      <c r="B25" s="25" t="s">
        <v>106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</row>
    <row r="26" spans="2:20" ht="5.0999999999999996" customHeight="1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</row>
    <row r="27" spans="2:20" ht="20.100000000000001" customHeight="1" x14ac:dyDescent="0.25">
      <c r="B27" s="29" t="s">
        <v>107</v>
      </c>
      <c r="C27" s="23"/>
      <c r="D27" s="23"/>
      <c r="E27" s="23"/>
      <c r="F27" s="23"/>
      <c r="G27" s="23"/>
      <c r="H27" s="23"/>
      <c r="N27" s="1"/>
      <c r="O27" s="22" t="s">
        <v>51</v>
      </c>
      <c r="P27" s="22"/>
      <c r="Q27" s="22"/>
      <c r="R27" s="22"/>
      <c r="S27" s="22"/>
      <c r="T27" s="33"/>
    </row>
    <row r="28" spans="2:20" ht="5.0999999999999996" customHeight="1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</row>
    <row r="29" spans="2:20" ht="20.100000000000001" customHeight="1" x14ac:dyDescent="0.25">
      <c r="B29" s="8"/>
      <c r="C29" s="28" t="str">
        <f>IF(O27="Bitte auswählen","",IF(O27="Nein","","Art der Lüftungsanlage"))</f>
        <v/>
      </c>
      <c r="D29" s="28"/>
      <c r="E29" s="28"/>
      <c r="F29" s="28"/>
      <c r="G29" s="28"/>
      <c r="H29" s="19" t="str">
        <f>IF(O27="Bitte auswählen","",IF(O27="Nein","","i"))</f>
        <v/>
      </c>
      <c r="I29" s="1"/>
      <c r="J29" s="1"/>
      <c r="K29" s="1"/>
      <c r="L29" s="17"/>
      <c r="M29" s="1"/>
      <c r="N29" s="1"/>
      <c r="O29" s="22" t="str">
        <f>IF(O27="Bitte auswählen","",IF(O27="Nein","","Lüfterkasten (DIN 18017)"))</f>
        <v/>
      </c>
      <c r="P29" s="22"/>
      <c r="Q29" s="22"/>
      <c r="R29" s="22"/>
      <c r="S29" s="22"/>
      <c r="T29" s="33"/>
    </row>
    <row r="30" spans="2:20" ht="5.0999999999999996" customHeight="1" x14ac:dyDescent="0.25"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5"/>
    </row>
    <row r="31" spans="2:20" ht="20.100000000000001" customHeight="1" x14ac:dyDescent="0.25">
      <c r="B31" s="8"/>
      <c r="C31" s="28" t="str">
        <f>IF(O27="Bitte auswählen","",IF(O27="Nein","","Lüftungsleitung"))</f>
        <v/>
      </c>
      <c r="D31" s="28"/>
      <c r="E31" s="28"/>
      <c r="F31" s="28"/>
      <c r="G31" s="28"/>
      <c r="H31" s="28"/>
      <c r="I31" s="1"/>
      <c r="J31" s="1"/>
      <c r="K31" s="1"/>
      <c r="L31" s="1"/>
      <c r="M31" s="1"/>
      <c r="N31" s="1"/>
      <c r="O31" s="22" t="str">
        <f>IF(O27="Bitte auswählen","",IF(O27="Nein","","T-Stück + Flexrohr"))</f>
        <v/>
      </c>
      <c r="P31" s="22"/>
      <c r="Q31" s="22"/>
      <c r="R31" s="22"/>
      <c r="S31" s="22"/>
      <c r="T31" s="33"/>
    </row>
    <row r="32" spans="2:20" ht="5.0999999999999996" customHeight="1" x14ac:dyDescent="0.25"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"/>
    </row>
    <row r="33" spans="2:20" ht="20.100000000000001" customHeight="1" x14ac:dyDescent="0.25">
      <c r="B33" s="8"/>
      <c r="C33" s="28" t="str">
        <f>IF(O27="Bitte auswählen","",IF(O27="Nein","","Lüfterkasten"))</f>
        <v/>
      </c>
      <c r="D33" s="28"/>
      <c r="E33" s="28"/>
      <c r="F33" s="28"/>
      <c r="G33" s="28"/>
      <c r="H33" s="28"/>
      <c r="I33" s="1"/>
      <c r="J33" s="1"/>
      <c r="K33" s="1"/>
      <c r="L33" s="1"/>
      <c r="M33" s="1"/>
      <c r="N33" s="1"/>
      <c r="O33" s="22" t="str">
        <f>IF(O27="Bitte auswählen","",IF(O27="Nein","","Limodor compact"))</f>
        <v/>
      </c>
      <c r="P33" s="22"/>
      <c r="Q33" s="22"/>
      <c r="R33" s="22"/>
      <c r="S33" s="22"/>
      <c r="T33" s="33"/>
    </row>
    <row r="34" spans="2:20" ht="5.0999999999999996" customHeight="1" x14ac:dyDescent="0.25"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"/>
    </row>
    <row r="35" spans="2:20" ht="20.100000000000001" customHeight="1" x14ac:dyDescent="0.25">
      <c r="B35" s="8"/>
      <c r="C35" s="28" t="str">
        <f>IF(O27="Bitte auswählen","",IF(O27="Nein","","Dämmung"))</f>
        <v/>
      </c>
      <c r="D35" s="28"/>
      <c r="E35" s="28"/>
      <c r="F35" s="28"/>
      <c r="G35" s="28"/>
      <c r="H35" s="28"/>
      <c r="I35" s="1"/>
      <c r="J35" s="1"/>
      <c r="K35" s="1"/>
      <c r="L35" s="1"/>
      <c r="M35" s="1"/>
      <c r="N35" s="1"/>
      <c r="O35" s="22" t="str">
        <f>IF(O27="Bitte auswählen","",IF(O27="Nein","","Keine"))</f>
        <v/>
      </c>
      <c r="P35" s="22"/>
      <c r="Q35" s="22"/>
      <c r="R35" s="22"/>
      <c r="S35" s="22"/>
      <c r="T35" s="33"/>
    </row>
    <row r="36" spans="2:20" ht="5.0999999999999996" customHeight="1" x14ac:dyDescent="0.25"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5"/>
    </row>
    <row r="37" spans="2:20" ht="20.100000000000001" customHeight="1" x14ac:dyDescent="0.25">
      <c r="B37" s="8"/>
      <c r="C37" s="28" t="str">
        <f>IF(O27="Bitte auswählen","",IF(O27="Nein","","Brandschutz"))</f>
        <v/>
      </c>
      <c r="D37" s="28"/>
      <c r="E37" s="28"/>
      <c r="F37" s="28"/>
      <c r="G37" s="28"/>
      <c r="H37" s="28"/>
      <c r="I37" s="1"/>
      <c r="J37" s="1"/>
      <c r="K37" s="1"/>
      <c r="L37" s="1"/>
      <c r="M37" s="1"/>
      <c r="N37" s="1"/>
      <c r="O37" s="22" t="str">
        <f>IF(O27="Bitte auswählen","",IF(O27="Nein","","Ja"))</f>
        <v/>
      </c>
      <c r="P37" s="22"/>
      <c r="Q37" s="22"/>
      <c r="R37" s="22"/>
      <c r="S37" s="22"/>
      <c r="T37" s="33"/>
    </row>
    <row r="38" spans="2:20" ht="5.0999999999999996" customHeight="1" x14ac:dyDescent="0.25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"/>
    </row>
    <row r="39" spans="2:20" ht="20.100000000000001" customHeight="1" x14ac:dyDescent="0.25">
      <c r="B39" s="8"/>
      <c r="C39" s="28" t="str">
        <f>IF(O27="Bitte auswählen","",IF(O27="Nein","","Rohrschalldämpfer 750/25"))</f>
        <v/>
      </c>
      <c r="D39" s="28"/>
      <c r="E39" s="28"/>
      <c r="F39" s="28"/>
      <c r="G39" s="28"/>
      <c r="H39" s="28"/>
      <c r="I39" s="1"/>
      <c r="J39" s="1"/>
      <c r="K39" s="1"/>
      <c r="L39" s="1"/>
      <c r="M39" s="1"/>
      <c r="N39" s="1"/>
      <c r="O39" s="22" t="str">
        <f>IF(O27="Bitte auswählen","",IF(O27="Nein","","Nein"))</f>
        <v/>
      </c>
      <c r="P39" s="22"/>
      <c r="Q39" s="22"/>
      <c r="R39" s="22"/>
      <c r="S39" s="22"/>
      <c r="T39" s="33"/>
    </row>
    <row r="40" spans="2:20" ht="5.0999999999999996" customHeight="1" x14ac:dyDescent="0.25"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5"/>
    </row>
    <row r="41" spans="2:20" ht="22.5" customHeight="1" x14ac:dyDescent="0.25">
      <c r="B41" s="25" t="s">
        <v>108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7"/>
    </row>
    <row r="42" spans="2:20" ht="5.0999999999999996" customHeight="1" x14ac:dyDescent="0.25"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5"/>
    </row>
    <row r="43" spans="2:20" ht="20.100000000000001" customHeight="1" x14ac:dyDescent="0.25">
      <c r="B43" s="29" t="s">
        <v>109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1"/>
      <c r="O43" s="22" t="s">
        <v>51</v>
      </c>
      <c r="P43" s="22"/>
      <c r="Q43" s="22"/>
      <c r="R43" s="22"/>
      <c r="S43" s="22"/>
      <c r="T43" s="33"/>
    </row>
    <row r="44" spans="2:20" ht="5.0999999999999996" customHeight="1" x14ac:dyDescent="0.2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5"/>
    </row>
    <row r="45" spans="2:20" ht="20.100000000000001" customHeight="1" x14ac:dyDescent="0.25">
      <c r="B45" s="29" t="s">
        <v>110</v>
      </c>
      <c r="C45" s="23"/>
      <c r="D45" s="23"/>
      <c r="E45" s="23"/>
      <c r="F45" s="19" t="s">
        <v>111</v>
      </c>
      <c r="G45" s="21"/>
      <c r="H45" s="21"/>
      <c r="I45" s="21"/>
      <c r="J45" s="21"/>
      <c r="K45" s="21"/>
      <c r="L45" s="21"/>
      <c r="M45" s="21"/>
      <c r="N45" s="1"/>
      <c r="O45" s="22" t="s">
        <v>51</v>
      </c>
      <c r="P45" s="22"/>
      <c r="Q45" s="22"/>
      <c r="R45" s="22"/>
      <c r="S45" s="22"/>
      <c r="T45" s="33"/>
    </row>
    <row r="46" spans="2:20" ht="5.0999999999999996" customHeight="1" x14ac:dyDescent="0.25"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5"/>
    </row>
    <row r="47" spans="2:20" ht="22.5" customHeight="1" x14ac:dyDescent="0.25">
      <c r="B47" s="25" t="s">
        <v>112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7"/>
    </row>
    <row r="48" spans="2:20" ht="5.0999999999999996" customHeight="1" x14ac:dyDescent="0.25"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5"/>
    </row>
    <row r="49" spans="1:21" ht="20.100000000000001" customHeight="1" x14ac:dyDescent="0.25">
      <c r="B49" s="29" t="s">
        <v>113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1"/>
      <c r="O49" s="22" t="s">
        <v>51</v>
      </c>
      <c r="P49" s="22"/>
      <c r="Q49" s="22"/>
      <c r="R49" s="22"/>
      <c r="S49" s="22"/>
      <c r="T49" s="33"/>
    </row>
    <row r="50" spans="1:21" ht="5.0999999999999996" customHeight="1" x14ac:dyDescent="0.25"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5"/>
    </row>
    <row r="51" spans="1:21" ht="20.100000000000001" customHeight="1" x14ac:dyDescent="0.25">
      <c r="B51" s="8"/>
      <c r="C51" s="28" t="str">
        <f>IF(O49="Ja","Detaillierte Schallschutzanforderung","")</f>
        <v/>
      </c>
      <c r="D51" s="28"/>
      <c r="E51" s="28"/>
      <c r="F51" s="28"/>
      <c r="G51" s="28"/>
      <c r="H51" s="28"/>
      <c r="I51" s="28"/>
      <c r="J51" s="1"/>
      <c r="K51" s="1"/>
      <c r="L51" s="1"/>
      <c r="M51" s="1"/>
      <c r="N51" s="1"/>
      <c r="O51" s="22" t="str">
        <f>IF(O49="Ja","Bitte auswählen","")</f>
        <v/>
      </c>
      <c r="P51" s="22"/>
      <c r="Q51" s="22"/>
      <c r="R51" s="22"/>
      <c r="S51" s="22"/>
      <c r="T51" s="33"/>
    </row>
    <row r="52" spans="1:21" ht="5.0999999999999996" customHeight="1" x14ac:dyDescent="0.25"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5"/>
    </row>
    <row r="53" spans="1:21" ht="20.100000000000001" customHeight="1" x14ac:dyDescent="0.25">
      <c r="B53" s="29" t="s">
        <v>114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1"/>
      <c r="O53" s="22" t="s">
        <v>61</v>
      </c>
      <c r="P53" s="22"/>
      <c r="Q53" s="22"/>
      <c r="R53" s="22"/>
      <c r="S53" s="22"/>
      <c r="T53" s="33"/>
    </row>
    <row r="54" spans="1:21" ht="5.0999999999999996" customHeight="1" x14ac:dyDescent="0.25"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5"/>
    </row>
    <row r="55" spans="1:21" ht="20.100000000000001" customHeight="1" x14ac:dyDescent="0.25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5" t="str">
        <f>IF(O53="Ja","Brandschutzkonzept erforderlich!","")</f>
        <v/>
      </c>
      <c r="O55" s="45"/>
      <c r="P55" s="45"/>
      <c r="Q55" s="45"/>
      <c r="R55" s="45"/>
      <c r="S55" s="45"/>
      <c r="T55" s="46"/>
    </row>
    <row r="56" spans="1:21" ht="5.0999999999999996" customHeight="1" x14ac:dyDescent="0.25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4"/>
    </row>
    <row r="57" spans="1:21" ht="20.100000000000001" customHeight="1" x14ac:dyDescent="0.25">
      <c r="B57" s="47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1"/>
    </row>
    <row r="58" spans="1:21" ht="5.0999999999999996" customHeight="1" x14ac:dyDescent="0.25">
      <c r="B58" s="47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</row>
    <row r="59" spans="1:21" ht="20.100000000000001" customHeight="1" x14ac:dyDescent="0.25">
      <c r="B59" s="47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1"/>
    </row>
    <row r="60" spans="1:21" ht="5.0999999999999996" customHeight="1" x14ac:dyDescent="0.25">
      <c r="B60" s="4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1"/>
    </row>
    <row r="61" spans="1:21" ht="20.100000000000001" customHeight="1" x14ac:dyDescent="0.25">
      <c r="B61" s="47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1"/>
    </row>
    <row r="62" spans="1:21" ht="5.0999999999999996" customHeight="1" thickBot="1" x14ac:dyDescent="0.3"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5"/>
    </row>
    <row r="63" spans="1:21" s="6" customFormat="1" ht="20.100000000000001" customHeight="1" x14ac:dyDescent="0.25">
      <c r="A63"/>
      <c r="B63" s="7"/>
      <c r="C63" s="7"/>
      <c r="D63" s="7"/>
      <c r="E63" s="32" t="s">
        <v>90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 t="s">
        <v>115</v>
      </c>
      <c r="S63" s="32"/>
      <c r="T63" s="32"/>
      <c r="U63"/>
    </row>
    <row r="64" spans="1:21" ht="5.0999999999999996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ht="20.100000000000001" hidden="1" customHeight="1" x14ac:dyDescent="0.25">
      <c r="B65" s="23"/>
      <c r="C65" s="23"/>
      <c r="D65" s="23"/>
      <c r="E65" s="23"/>
      <c r="F65" s="23"/>
      <c r="G65" s="23"/>
      <c r="H65" s="23"/>
      <c r="I65" s="1"/>
      <c r="J65" s="1"/>
      <c r="K65" s="1"/>
      <c r="L65" s="1"/>
      <c r="M65" s="1"/>
      <c r="N65" s="1"/>
      <c r="O65" s="1"/>
      <c r="P65" s="24"/>
      <c r="Q65" s="24"/>
      <c r="R65" s="24"/>
      <c r="S65" s="24"/>
      <c r="T65" s="24"/>
    </row>
    <row r="66" spans="2:20" ht="5.0999999999999996" hidden="1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ht="20.100000000000001" hidden="1" customHeight="1" x14ac:dyDescent="0.25">
      <c r="B67" s="23"/>
      <c r="C67" s="23"/>
      <c r="D67" s="23"/>
      <c r="E67" s="23"/>
      <c r="F67" s="23"/>
      <c r="G67" s="23"/>
      <c r="H67" s="23"/>
      <c r="I67" s="1"/>
      <c r="J67" s="1"/>
      <c r="K67" s="1"/>
      <c r="L67" s="1"/>
      <c r="M67" s="1"/>
      <c r="N67" s="1"/>
      <c r="O67" s="1"/>
      <c r="P67" s="24"/>
      <c r="Q67" s="24"/>
      <c r="R67" s="24"/>
      <c r="S67" s="24"/>
      <c r="T67" s="24"/>
    </row>
    <row r="68" spans="2:20" ht="5.0999999999999996" hidden="1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ht="20.100000000000001" hidden="1" customHeight="1" x14ac:dyDescent="0.25">
      <c r="B69" s="23"/>
      <c r="C69" s="23"/>
      <c r="D69" s="23"/>
      <c r="E69" s="23"/>
      <c r="F69" s="23"/>
      <c r="G69" s="23"/>
      <c r="H69" s="23"/>
      <c r="I69" s="1"/>
      <c r="J69" s="1"/>
      <c r="K69" s="1"/>
      <c r="L69" s="1"/>
      <c r="M69" s="1"/>
      <c r="N69" s="1"/>
      <c r="O69" s="1"/>
      <c r="P69" s="24"/>
      <c r="Q69" s="24"/>
      <c r="R69" s="24"/>
      <c r="S69" s="24"/>
      <c r="T69" s="24"/>
    </row>
    <row r="70" spans="2:20" ht="5.0999999999999996" hidden="1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20.100000000000001" hidden="1" customHeight="1" x14ac:dyDescent="0.25">
      <c r="B71" s="23"/>
      <c r="C71" s="23"/>
      <c r="D71" s="23"/>
      <c r="E71" s="23"/>
      <c r="F71" s="23"/>
      <c r="G71" s="23"/>
      <c r="H71" s="23"/>
      <c r="I71" s="1"/>
      <c r="J71" s="1"/>
      <c r="K71" s="1"/>
      <c r="L71" s="1"/>
      <c r="M71" s="1"/>
      <c r="N71" s="1"/>
      <c r="O71" s="1"/>
      <c r="P71" s="24"/>
      <c r="Q71" s="24"/>
      <c r="R71" s="24"/>
      <c r="S71" s="24"/>
      <c r="T71" s="24"/>
    </row>
    <row r="72" spans="2:20" ht="5.0999999999999996" hidden="1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20.100000000000001" hidden="1" customHeight="1" x14ac:dyDescent="0.25">
      <c r="B73" s="23"/>
      <c r="C73" s="23"/>
      <c r="D73" s="23"/>
      <c r="E73" s="23"/>
      <c r="F73" s="23"/>
      <c r="G73" s="23"/>
      <c r="H73" s="23"/>
      <c r="I73" s="1"/>
      <c r="J73" s="1"/>
      <c r="K73" s="1"/>
      <c r="L73" s="1"/>
      <c r="M73" s="1"/>
      <c r="N73" s="1"/>
      <c r="O73" s="1"/>
      <c r="P73" s="24"/>
      <c r="Q73" s="24"/>
      <c r="R73" s="24"/>
      <c r="S73" s="24"/>
      <c r="T73" s="24"/>
    </row>
    <row r="74" spans="2:20" ht="5.0999999999999996" hidden="1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ht="20.100000000000001" hidden="1" customHeight="1" x14ac:dyDescent="0.25">
      <c r="B75" s="23"/>
      <c r="C75" s="23"/>
      <c r="D75" s="23"/>
      <c r="E75" s="23"/>
      <c r="F75" s="23"/>
      <c r="G75" s="23"/>
      <c r="H75" s="23"/>
      <c r="I75" s="1"/>
      <c r="J75" s="1"/>
      <c r="K75" s="1"/>
      <c r="L75" s="1"/>
      <c r="M75" s="1"/>
      <c r="N75" s="1"/>
      <c r="O75" s="1"/>
      <c r="P75" s="24"/>
      <c r="Q75" s="24"/>
      <c r="R75" s="24"/>
      <c r="S75" s="24"/>
      <c r="T75" s="24"/>
    </row>
    <row r="76" spans="2:20" ht="5.0999999999999996" hidden="1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ht="20.100000000000001" hidden="1" customHeight="1" x14ac:dyDescent="0.25">
      <c r="B77" s="23"/>
      <c r="C77" s="23"/>
      <c r="D77" s="23"/>
      <c r="E77" s="23"/>
      <c r="F77" s="23"/>
      <c r="G77" s="23"/>
      <c r="H77" s="23"/>
      <c r="I77" s="1"/>
      <c r="J77" s="1"/>
      <c r="K77" s="1"/>
      <c r="L77" s="1"/>
      <c r="M77" s="1"/>
      <c r="N77" s="1"/>
      <c r="O77" s="1"/>
      <c r="P77" s="24"/>
      <c r="Q77" s="24"/>
      <c r="R77" s="24"/>
      <c r="S77" s="24"/>
      <c r="T77" s="24"/>
    </row>
    <row r="78" spans="2:20" ht="5.0999999999999996" hidden="1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ht="20.100000000000001" hidden="1" customHeight="1" x14ac:dyDescent="0.25">
      <c r="B79" s="23"/>
      <c r="C79" s="23"/>
      <c r="D79" s="23"/>
      <c r="E79" s="23"/>
      <c r="F79" s="23"/>
      <c r="G79" s="23"/>
      <c r="H79" s="23"/>
      <c r="I79" s="1"/>
      <c r="J79" s="1"/>
      <c r="K79" s="1"/>
      <c r="L79" s="1"/>
      <c r="M79" s="1"/>
      <c r="N79" s="1"/>
      <c r="O79" s="1"/>
      <c r="P79" s="24"/>
      <c r="Q79" s="24"/>
      <c r="R79" s="24"/>
      <c r="S79" s="24"/>
      <c r="T79" s="24"/>
    </row>
    <row r="80" spans="2:20" ht="5.0999999999999996" hidden="1" customHeight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ht="20.100000000000001" hidden="1" customHeight="1" x14ac:dyDescent="0.25">
      <c r="B81" s="23"/>
      <c r="C81" s="23"/>
      <c r="D81" s="23"/>
      <c r="E81" s="23"/>
      <c r="F81" s="23"/>
      <c r="G81" s="23"/>
      <c r="H81" s="23"/>
      <c r="I81" s="1"/>
      <c r="J81" s="1"/>
      <c r="K81" s="1"/>
      <c r="L81" s="1"/>
      <c r="M81" s="1"/>
      <c r="N81" s="1"/>
      <c r="O81" s="1"/>
      <c r="P81" s="24"/>
      <c r="Q81" s="24"/>
      <c r="R81" s="24"/>
      <c r="S81" s="24"/>
      <c r="T81" s="24"/>
    </row>
    <row r="82" spans="2:20" ht="5.0999999999999996" hidden="1" customHeight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20.100000000000001" hidden="1" customHeight="1" x14ac:dyDescent="0.25">
      <c r="B83" s="23"/>
      <c r="C83" s="23"/>
      <c r="D83" s="23"/>
      <c r="E83" s="23"/>
      <c r="F83" s="23"/>
      <c r="G83" s="23"/>
      <c r="H83" s="23"/>
      <c r="I83" s="1"/>
      <c r="J83" s="1"/>
      <c r="K83" s="1"/>
      <c r="L83" s="1"/>
      <c r="M83" s="1"/>
      <c r="N83" s="1"/>
      <c r="O83" s="1"/>
      <c r="P83" s="24"/>
      <c r="Q83" s="24"/>
      <c r="R83" s="24"/>
      <c r="S83" s="24"/>
      <c r="T83" s="24"/>
    </row>
    <row r="84" spans="2:20" ht="5.0999999999999996" hidden="1" customHeigh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20.100000000000001" hidden="1" customHeight="1" x14ac:dyDescent="0.25">
      <c r="B85" s="23"/>
      <c r="C85" s="23"/>
      <c r="D85" s="23"/>
      <c r="E85" s="23"/>
      <c r="F85" s="23"/>
      <c r="G85" s="23"/>
      <c r="H85" s="23"/>
      <c r="I85" s="1"/>
      <c r="J85" s="1"/>
      <c r="K85" s="1"/>
      <c r="L85" s="1"/>
      <c r="M85" s="1"/>
      <c r="N85" s="1"/>
      <c r="O85" s="1"/>
      <c r="P85" s="24"/>
      <c r="Q85" s="24"/>
      <c r="R85" s="24"/>
      <c r="S85" s="24"/>
      <c r="T85" s="24"/>
    </row>
    <row r="86" spans="2:20" ht="5.0999999999999996" hidden="1" customHeight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ht="20.100000000000001" hidden="1" customHeight="1" x14ac:dyDescent="0.25">
      <c r="B87" s="23"/>
      <c r="C87" s="23"/>
      <c r="D87" s="23"/>
      <c r="E87" s="23"/>
      <c r="F87" s="23"/>
      <c r="G87" s="23"/>
      <c r="H87" s="23"/>
      <c r="I87" s="1"/>
      <c r="J87" s="1"/>
      <c r="K87" s="1"/>
      <c r="L87" s="1"/>
      <c r="M87" s="1"/>
      <c r="N87" s="1"/>
      <c r="O87" s="1"/>
      <c r="P87" s="24"/>
      <c r="Q87" s="24"/>
      <c r="R87" s="24"/>
      <c r="S87" s="24"/>
      <c r="T87" s="24"/>
    </row>
    <row r="88" spans="2:20" ht="5.0999999999999996" hidden="1" customHeight="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ht="20.100000000000001" hidden="1" customHeight="1" x14ac:dyDescent="0.25">
      <c r="B89" s="23"/>
      <c r="C89" s="23"/>
      <c r="D89" s="23"/>
      <c r="E89" s="23"/>
      <c r="F89" s="23"/>
      <c r="G89" s="23"/>
      <c r="H89" s="23"/>
      <c r="I89" s="1"/>
      <c r="J89" s="1"/>
      <c r="K89" s="1"/>
      <c r="L89" s="1"/>
      <c r="M89" s="1"/>
      <c r="N89" s="1"/>
      <c r="O89" s="1"/>
      <c r="P89" s="24"/>
      <c r="Q89" s="24"/>
      <c r="R89" s="24"/>
      <c r="S89" s="24"/>
      <c r="T89" s="24"/>
    </row>
    <row r="90" spans="2:20" ht="5.0999999999999996" hidden="1" customHeight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ht="20.100000000000001" hidden="1" customHeight="1" x14ac:dyDescent="0.25">
      <c r="B91" s="23"/>
      <c r="C91" s="23"/>
      <c r="D91" s="23"/>
      <c r="E91" s="23"/>
      <c r="F91" s="23"/>
      <c r="G91" s="23"/>
      <c r="H91" s="23"/>
      <c r="I91" s="1"/>
      <c r="J91" s="1"/>
      <c r="K91" s="1"/>
      <c r="L91" s="1"/>
      <c r="M91" s="1"/>
      <c r="N91" s="1"/>
      <c r="O91" s="1"/>
      <c r="P91" s="24"/>
      <c r="Q91" s="24"/>
      <c r="R91" s="24"/>
      <c r="S91" s="24"/>
      <c r="T91" s="24"/>
    </row>
    <row r="92" spans="2:20" ht="5.0999999999999996" hidden="1" customHeight="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ht="20.100000000000001" hidden="1" customHeight="1" x14ac:dyDescent="0.25">
      <c r="B93" s="23"/>
      <c r="C93" s="23"/>
      <c r="D93" s="23"/>
      <c r="E93" s="23"/>
      <c r="F93" s="23"/>
      <c r="G93" s="23"/>
      <c r="H93" s="23"/>
      <c r="I93" s="1"/>
      <c r="J93" s="1"/>
      <c r="K93" s="1"/>
      <c r="L93" s="1"/>
      <c r="M93" s="1"/>
      <c r="N93" s="1"/>
      <c r="O93" s="1"/>
      <c r="P93" s="24"/>
      <c r="Q93" s="24"/>
      <c r="R93" s="24"/>
      <c r="S93" s="24"/>
      <c r="T93" s="24"/>
    </row>
    <row r="94" spans="2:20" ht="5.0999999999999996" hidden="1" customHeight="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ht="20.100000000000001" hidden="1" customHeight="1" x14ac:dyDescent="0.25">
      <c r="B95" s="23"/>
      <c r="C95" s="23"/>
      <c r="D95" s="23"/>
      <c r="E95" s="23"/>
      <c r="F95" s="23"/>
      <c r="G95" s="23"/>
      <c r="H95" s="23"/>
      <c r="I95" s="1"/>
      <c r="J95" s="1"/>
      <c r="K95" s="1"/>
      <c r="L95" s="1"/>
      <c r="M95" s="1"/>
      <c r="N95" s="1"/>
      <c r="O95" s="1"/>
      <c r="P95" s="24"/>
      <c r="Q95" s="24"/>
      <c r="R95" s="24"/>
      <c r="S95" s="24"/>
      <c r="T95" s="24"/>
    </row>
    <row r="96" spans="2:20" ht="5.0999999999999996" hidden="1" customHeight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ht="20.100000000000001" hidden="1" customHeight="1" x14ac:dyDescent="0.25">
      <c r="B97" s="23"/>
      <c r="C97" s="23"/>
      <c r="D97" s="23"/>
      <c r="E97" s="23"/>
      <c r="F97" s="23"/>
      <c r="G97" s="23"/>
      <c r="H97" s="23"/>
      <c r="I97" s="1"/>
      <c r="J97" s="1"/>
      <c r="K97" s="1"/>
      <c r="L97" s="1"/>
      <c r="M97" s="1"/>
      <c r="N97" s="1"/>
      <c r="O97" s="1"/>
      <c r="P97" s="24"/>
      <c r="Q97" s="24"/>
      <c r="R97" s="24"/>
      <c r="S97" s="24"/>
      <c r="T97" s="24"/>
    </row>
    <row r="98" spans="2:20" ht="5.0999999999999996" hidden="1" customHeight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ht="20.100000000000001" hidden="1" customHeight="1" x14ac:dyDescent="0.25">
      <c r="B99" s="23"/>
      <c r="C99" s="23"/>
      <c r="D99" s="23"/>
      <c r="E99" s="23"/>
      <c r="F99" s="23"/>
      <c r="G99" s="23"/>
      <c r="H99" s="23"/>
      <c r="I99" s="1"/>
      <c r="J99" s="1"/>
      <c r="K99" s="1"/>
      <c r="L99" s="1"/>
      <c r="M99" s="1"/>
      <c r="N99" s="1"/>
      <c r="O99" s="1"/>
      <c r="P99" s="24"/>
      <c r="Q99" s="24"/>
      <c r="R99" s="24"/>
      <c r="S99" s="24"/>
      <c r="T99" s="24"/>
    </row>
    <row r="100" spans="2:20" ht="5.0999999999999996" hidden="1" customHeight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ht="20.100000000000001" hidden="1" customHeight="1" x14ac:dyDescent="0.25">
      <c r="B101" s="23"/>
      <c r="C101" s="23"/>
      <c r="D101" s="23"/>
      <c r="E101" s="23"/>
      <c r="F101" s="23"/>
      <c r="G101" s="23"/>
      <c r="H101" s="23"/>
      <c r="I101" s="1"/>
      <c r="J101" s="1"/>
      <c r="K101" s="1"/>
      <c r="L101" s="1"/>
      <c r="M101" s="1"/>
      <c r="N101" s="1"/>
      <c r="O101" s="1"/>
      <c r="P101" s="24"/>
      <c r="Q101" s="24"/>
      <c r="R101" s="24"/>
      <c r="S101" s="24"/>
      <c r="T101" s="24"/>
    </row>
    <row r="102" spans="2:20" ht="5.0999999999999996" hidden="1" customHeight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ht="20.100000000000001" hidden="1" customHeight="1" x14ac:dyDescent="0.25">
      <c r="B103" s="23"/>
      <c r="C103" s="23"/>
      <c r="D103" s="23"/>
      <c r="E103" s="23"/>
      <c r="F103" s="23"/>
      <c r="G103" s="23"/>
      <c r="H103" s="23"/>
      <c r="I103" s="1"/>
      <c r="J103" s="1"/>
      <c r="K103" s="1"/>
      <c r="L103" s="1"/>
      <c r="M103" s="1"/>
      <c r="N103" s="1"/>
      <c r="O103" s="1"/>
      <c r="P103" s="24"/>
      <c r="Q103" s="24"/>
      <c r="R103" s="24"/>
      <c r="S103" s="24"/>
      <c r="T103" s="24"/>
    </row>
    <row r="104" spans="2:20" ht="5.0999999999999996" hidden="1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ht="20.100000000000001" hidden="1" customHeight="1" x14ac:dyDescent="0.25">
      <c r="B105" s="23"/>
      <c r="C105" s="23"/>
      <c r="D105" s="23"/>
      <c r="E105" s="23"/>
      <c r="F105" s="23"/>
      <c r="G105" s="23"/>
      <c r="H105" s="23"/>
      <c r="I105" s="1"/>
      <c r="J105" s="1"/>
      <c r="K105" s="1"/>
      <c r="L105" s="1"/>
      <c r="M105" s="1"/>
      <c r="N105" s="1"/>
      <c r="O105" s="1"/>
      <c r="P105" s="24"/>
      <c r="Q105" s="24"/>
      <c r="R105" s="24"/>
      <c r="S105" s="24"/>
      <c r="T105" s="24"/>
    </row>
    <row r="106" spans="2:20" ht="5.0999999999999996" hidden="1" customHeight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ht="20.100000000000001" hidden="1" customHeight="1" x14ac:dyDescent="0.25">
      <c r="B107" s="23"/>
      <c r="C107" s="23"/>
      <c r="D107" s="23"/>
      <c r="E107" s="23"/>
      <c r="F107" s="23"/>
      <c r="G107" s="23"/>
      <c r="H107" s="23"/>
      <c r="I107" s="1"/>
      <c r="J107" s="1"/>
      <c r="K107" s="1"/>
      <c r="L107" s="1"/>
      <c r="M107" s="1"/>
      <c r="N107" s="1"/>
      <c r="O107" s="1"/>
      <c r="P107" s="24"/>
      <c r="Q107" s="24"/>
      <c r="R107" s="24"/>
      <c r="S107" s="24"/>
      <c r="T107" s="24"/>
    </row>
    <row r="108" spans="2:20" ht="5.0999999999999996" hidden="1" customHeight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ht="20.100000000000001" hidden="1" customHeight="1" x14ac:dyDescent="0.25">
      <c r="B109" s="23"/>
      <c r="C109" s="23"/>
      <c r="D109" s="23"/>
      <c r="E109" s="23"/>
      <c r="F109" s="23"/>
      <c r="G109" s="23"/>
      <c r="H109" s="23"/>
      <c r="I109" s="1"/>
      <c r="J109" s="1"/>
      <c r="K109" s="1"/>
      <c r="L109" s="1"/>
      <c r="M109" s="1"/>
      <c r="N109" s="1"/>
      <c r="O109" s="1"/>
      <c r="P109" s="24"/>
      <c r="Q109" s="24"/>
      <c r="R109" s="24"/>
      <c r="S109" s="24"/>
      <c r="T109" s="24"/>
    </row>
    <row r="110" spans="2:20" ht="5.0999999999999996" hidden="1" customHeight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ht="20.100000000000001" hidden="1" customHeight="1" x14ac:dyDescent="0.25">
      <c r="B111" s="23"/>
      <c r="C111" s="23"/>
      <c r="D111" s="23"/>
      <c r="E111" s="23"/>
      <c r="F111" s="23"/>
      <c r="G111" s="23"/>
      <c r="H111" s="23"/>
      <c r="I111" s="1"/>
      <c r="J111" s="1"/>
      <c r="K111" s="1"/>
      <c r="L111" s="1"/>
      <c r="M111" s="1"/>
      <c r="N111" s="1"/>
      <c r="O111" s="1"/>
      <c r="P111" s="24"/>
      <c r="Q111" s="24"/>
      <c r="R111" s="24"/>
      <c r="S111" s="24"/>
      <c r="T111" s="24"/>
    </row>
    <row r="112" spans="2:20" ht="5.0999999999999996" hidden="1" customHeight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ht="20.100000000000001" hidden="1" customHeight="1" x14ac:dyDescent="0.25">
      <c r="B113" s="23"/>
      <c r="C113" s="23"/>
      <c r="D113" s="23"/>
      <c r="E113" s="23"/>
      <c r="F113" s="23"/>
      <c r="G113" s="23"/>
      <c r="H113" s="23"/>
      <c r="I113" s="1"/>
      <c r="J113" s="1"/>
      <c r="K113" s="1"/>
      <c r="L113" s="1"/>
      <c r="M113" s="1"/>
      <c r="N113" s="1"/>
      <c r="O113" s="1"/>
      <c r="P113" s="24"/>
      <c r="Q113" s="24"/>
      <c r="R113" s="24"/>
      <c r="S113" s="24"/>
      <c r="T113" s="24"/>
    </row>
    <row r="114" spans="2:20" ht="5.0999999999999996" hidden="1" customHeight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ht="20.100000000000001" hidden="1" customHeight="1" x14ac:dyDescent="0.25">
      <c r="B115" s="23"/>
      <c r="C115" s="23"/>
      <c r="D115" s="23"/>
      <c r="E115" s="23"/>
      <c r="F115" s="23"/>
      <c r="G115" s="23"/>
      <c r="H115" s="23"/>
      <c r="I115" s="1"/>
      <c r="J115" s="1"/>
      <c r="K115" s="1"/>
      <c r="L115" s="1"/>
      <c r="M115" s="1"/>
      <c r="N115" s="1"/>
      <c r="O115" s="1"/>
      <c r="P115" s="24"/>
      <c r="Q115" s="24"/>
      <c r="R115" s="24"/>
      <c r="S115" s="24"/>
      <c r="T115" s="24"/>
    </row>
    <row r="116" spans="2:20" ht="5.0999999999999996" hidden="1" customHeight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ht="20.100000000000001" hidden="1" customHeight="1" x14ac:dyDescent="0.25">
      <c r="B117" s="23"/>
      <c r="C117" s="23"/>
      <c r="D117" s="23"/>
      <c r="E117" s="23"/>
      <c r="F117" s="23"/>
      <c r="G117" s="23"/>
      <c r="H117" s="23"/>
      <c r="I117" s="1"/>
      <c r="J117" s="1"/>
      <c r="K117" s="1"/>
      <c r="L117" s="1"/>
      <c r="M117" s="1"/>
      <c r="N117" s="1"/>
      <c r="O117" s="1"/>
      <c r="P117" s="24"/>
      <c r="Q117" s="24"/>
      <c r="R117" s="24"/>
      <c r="S117" s="24"/>
      <c r="T117" s="24"/>
    </row>
    <row r="118" spans="2:20" ht="5.0999999999999996" hidden="1" customHeight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ht="20.100000000000001" hidden="1" customHeight="1" x14ac:dyDescent="0.25">
      <c r="B119" s="23"/>
      <c r="C119" s="23"/>
      <c r="D119" s="23"/>
      <c r="E119" s="23"/>
      <c r="F119" s="23"/>
      <c r="G119" s="23"/>
      <c r="H119" s="23"/>
      <c r="I119" s="1"/>
      <c r="J119" s="1"/>
      <c r="K119" s="1"/>
      <c r="L119" s="1"/>
      <c r="M119" s="1"/>
      <c r="N119" s="1"/>
      <c r="O119" s="1"/>
      <c r="P119" s="24"/>
      <c r="Q119" s="24"/>
      <c r="R119" s="24"/>
      <c r="S119" s="24"/>
      <c r="T119" s="24"/>
    </row>
    <row r="120" spans="2:20" ht="5.0999999999999996" hidden="1" customHeight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ht="20.100000000000001" hidden="1" customHeight="1" x14ac:dyDescent="0.25">
      <c r="B121" s="23"/>
      <c r="C121" s="23"/>
      <c r="D121" s="23"/>
      <c r="E121" s="23"/>
      <c r="F121" s="23"/>
      <c r="G121" s="23"/>
      <c r="H121" s="23"/>
      <c r="I121" s="1"/>
      <c r="J121" s="1"/>
      <c r="K121" s="1"/>
      <c r="L121" s="1"/>
      <c r="M121" s="1"/>
      <c r="N121" s="1"/>
      <c r="O121" s="1"/>
      <c r="P121" s="24"/>
      <c r="Q121" s="24"/>
      <c r="R121" s="24"/>
      <c r="S121" s="24"/>
      <c r="T121" s="24"/>
    </row>
    <row r="122" spans="2:20" ht="5.0999999999999996" hidden="1" customHeight="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ht="20.100000000000001" hidden="1" customHeight="1" x14ac:dyDescent="0.25">
      <c r="B123" s="23"/>
      <c r="C123" s="23"/>
      <c r="D123" s="23"/>
      <c r="E123" s="23"/>
      <c r="F123" s="23"/>
      <c r="G123" s="23"/>
      <c r="H123" s="23"/>
      <c r="I123" s="1"/>
      <c r="J123" s="1"/>
      <c r="K123" s="1"/>
      <c r="L123" s="1"/>
      <c r="M123" s="1"/>
      <c r="N123" s="1"/>
      <c r="O123" s="1"/>
      <c r="P123" s="24"/>
      <c r="Q123" s="24"/>
      <c r="R123" s="24"/>
      <c r="S123" s="24"/>
      <c r="T123" s="24"/>
    </row>
    <row r="124" spans="2:20" ht="5.0999999999999996" hidden="1" customHeight="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ht="20.100000000000001" hidden="1" customHeight="1" x14ac:dyDescent="0.25">
      <c r="B125" s="23"/>
      <c r="C125" s="23"/>
      <c r="D125" s="23"/>
      <c r="E125" s="23"/>
      <c r="F125" s="23"/>
      <c r="G125" s="23"/>
      <c r="H125" s="23"/>
      <c r="I125" s="1"/>
      <c r="J125" s="1"/>
      <c r="K125" s="1"/>
      <c r="L125" s="1"/>
      <c r="M125" s="1"/>
      <c r="N125" s="1"/>
      <c r="O125" s="1"/>
      <c r="P125" s="24"/>
      <c r="Q125" s="24"/>
      <c r="R125" s="24"/>
      <c r="S125" s="24"/>
      <c r="T125" s="24"/>
    </row>
    <row r="126" spans="2:20" ht="5.0999999999999996" hidden="1" customHeight="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20.100000000000001" hidden="1" customHeight="1" x14ac:dyDescent="0.25">
      <c r="B127" s="23"/>
      <c r="C127" s="23"/>
      <c r="D127" s="23"/>
      <c r="E127" s="23"/>
      <c r="F127" s="23"/>
      <c r="G127" s="23"/>
      <c r="H127" s="23"/>
      <c r="I127" s="1"/>
      <c r="J127" s="1"/>
      <c r="K127" s="1"/>
      <c r="L127" s="1"/>
      <c r="M127" s="1"/>
      <c r="N127" s="1"/>
      <c r="O127" s="1"/>
      <c r="P127" s="24"/>
      <c r="Q127" s="24"/>
      <c r="R127" s="24"/>
      <c r="S127" s="24"/>
      <c r="T127" s="24"/>
    </row>
    <row r="128" spans="2:20" ht="5.0999999999999996" hidden="1" customHeight="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ht="20.100000000000001" hidden="1" customHeight="1" x14ac:dyDescent="0.25">
      <c r="B129" s="23"/>
      <c r="C129" s="23"/>
      <c r="D129" s="23"/>
      <c r="E129" s="23"/>
      <c r="F129" s="23"/>
      <c r="G129" s="23"/>
      <c r="H129" s="23"/>
      <c r="I129" s="1"/>
      <c r="J129" s="1"/>
      <c r="K129" s="1"/>
      <c r="L129" s="1"/>
      <c r="M129" s="1"/>
      <c r="N129" s="1"/>
      <c r="O129" s="1"/>
      <c r="P129" s="24"/>
      <c r="Q129" s="24"/>
      <c r="R129" s="24"/>
      <c r="S129" s="24"/>
      <c r="T129" s="24"/>
    </row>
    <row r="130" spans="2:20" ht="5.0999999999999996" hidden="1" customHeight="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</sheetData>
  <sheetProtection algorithmName="SHA-512" hashValue="t4JJJ7mtA6VayTc4MZ4JJ8PNwE+mmsojF5pCiRDJxyImcHoBm+uQBfkRYrRfZ7LBVJmhqTnuIcn90nHtHflVhg==" saltValue="mGxvHYlTIZLFsdgYI+08Ww==" spinCount="100000" sheet="1" objects="1" scenarios="1"/>
  <mergeCells count="119">
    <mergeCell ref="B129:H129"/>
    <mergeCell ref="P129:T129"/>
    <mergeCell ref="B127:H127"/>
    <mergeCell ref="P127:T127"/>
    <mergeCell ref="P115:T115"/>
    <mergeCell ref="B105:H105"/>
    <mergeCell ref="P105:T105"/>
    <mergeCell ref="B107:H107"/>
    <mergeCell ref="P107:T107"/>
    <mergeCell ref="B109:H109"/>
    <mergeCell ref="P109:T109"/>
    <mergeCell ref="B111:H111"/>
    <mergeCell ref="P111:T111"/>
    <mergeCell ref="B113:H113"/>
    <mergeCell ref="P113:T113"/>
    <mergeCell ref="B115:H115"/>
    <mergeCell ref="B125:H125"/>
    <mergeCell ref="P125:T125"/>
    <mergeCell ref="B3:T3"/>
    <mergeCell ref="B5:H5"/>
    <mergeCell ref="C7:H7"/>
    <mergeCell ref="O5:T5"/>
    <mergeCell ref="O7:T7"/>
    <mergeCell ref="B13:H13"/>
    <mergeCell ref="B99:H99"/>
    <mergeCell ref="P99:T99"/>
    <mergeCell ref="B123:H123"/>
    <mergeCell ref="P123:T123"/>
    <mergeCell ref="B117:H117"/>
    <mergeCell ref="P117:T117"/>
    <mergeCell ref="B119:H119"/>
    <mergeCell ref="P119:T119"/>
    <mergeCell ref="B121:H121"/>
    <mergeCell ref="P121:T121"/>
    <mergeCell ref="B89:H89"/>
    <mergeCell ref="P89:T89"/>
    <mergeCell ref="B91:H91"/>
    <mergeCell ref="P91:T91"/>
    <mergeCell ref="B101:H101"/>
    <mergeCell ref="P101:T101"/>
    <mergeCell ref="B103:H103"/>
    <mergeCell ref="P103:T103"/>
    <mergeCell ref="B93:H93"/>
    <mergeCell ref="P93:T93"/>
    <mergeCell ref="B95:H95"/>
    <mergeCell ref="P95:T95"/>
    <mergeCell ref="B97:H97"/>
    <mergeCell ref="P97:T97"/>
    <mergeCell ref="B79:H79"/>
    <mergeCell ref="P79:T79"/>
    <mergeCell ref="B81:H81"/>
    <mergeCell ref="P81:T81"/>
    <mergeCell ref="B83:H83"/>
    <mergeCell ref="P83:T83"/>
    <mergeCell ref="B85:H85"/>
    <mergeCell ref="P85:T85"/>
    <mergeCell ref="B87:H87"/>
    <mergeCell ref="P87:T87"/>
    <mergeCell ref="B69:H69"/>
    <mergeCell ref="P69:T69"/>
    <mergeCell ref="B71:H71"/>
    <mergeCell ref="P71:T71"/>
    <mergeCell ref="B73:H73"/>
    <mergeCell ref="P73:T73"/>
    <mergeCell ref="B75:H75"/>
    <mergeCell ref="P75:T75"/>
    <mergeCell ref="B77:H77"/>
    <mergeCell ref="P77:T77"/>
    <mergeCell ref="B67:H67"/>
    <mergeCell ref="P67:T67"/>
    <mergeCell ref="C11:H11"/>
    <mergeCell ref="C15:H15"/>
    <mergeCell ref="B17:H17"/>
    <mergeCell ref="C19:H19"/>
    <mergeCell ref="C21:H21"/>
    <mergeCell ref="C23:H23"/>
    <mergeCell ref="N1:T2"/>
    <mergeCell ref="E63:Q63"/>
    <mergeCell ref="R63:T63"/>
    <mergeCell ref="B65:H65"/>
    <mergeCell ref="P65:T65"/>
    <mergeCell ref="B25:T25"/>
    <mergeCell ref="B27:H27"/>
    <mergeCell ref="C29:G29"/>
    <mergeCell ref="C31:H31"/>
    <mergeCell ref="C33:H33"/>
    <mergeCell ref="C9:H9"/>
    <mergeCell ref="O9:T9"/>
    <mergeCell ref="O11:T11"/>
    <mergeCell ref="O13:T13"/>
    <mergeCell ref="O15:T15"/>
    <mergeCell ref="O17:T17"/>
    <mergeCell ref="B53:M53"/>
    <mergeCell ref="N55:T55"/>
    <mergeCell ref="B57:T61"/>
    <mergeCell ref="O53:T53"/>
    <mergeCell ref="B47:T47"/>
    <mergeCell ref="B49:M49"/>
    <mergeCell ref="C51:I51"/>
    <mergeCell ref="O49:T49"/>
    <mergeCell ref="O51:T51"/>
    <mergeCell ref="O19:T19"/>
    <mergeCell ref="O21:T21"/>
    <mergeCell ref="O23:T23"/>
    <mergeCell ref="O27:T27"/>
    <mergeCell ref="O29:T29"/>
    <mergeCell ref="B45:E45"/>
    <mergeCell ref="O45:T45"/>
    <mergeCell ref="B41:T41"/>
    <mergeCell ref="B43:M43"/>
    <mergeCell ref="O43:T43"/>
    <mergeCell ref="C35:H35"/>
    <mergeCell ref="C37:H37"/>
    <mergeCell ref="C39:H39"/>
    <mergeCell ref="O31:T31"/>
    <mergeCell ref="O33:T33"/>
    <mergeCell ref="O35:T35"/>
    <mergeCell ref="O37:T37"/>
    <mergeCell ref="O39:T39"/>
  </mergeCells>
  <dataValidations count="1">
    <dataValidation allowBlank="1" showInputMessage="1" sqref="I7:M7 I9:M9 I11:M11 I15:M15 I19:M19 I21:M21 I23:M23 M29 I31:M31 I33:M33 I35:M35 I37:M37 I39:M39 J51:M51" xr:uid="{18F48F66-38D9-4E70-AD94-8F1D75A0AB51}"/>
  </dataValidations>
  <hyperlinks>
    <hyperlink ref="H29" r:id="rId1" display="https://tece.sharepoint.com/sites/Projects/J015/Technische Unterlagen/Forms/AllItems.aspx?id=%2Fsites%2FProjects%2FJ015%2FTechnische%20Unterlagen%2FAereco%2FTechnische%20Unterlagen%2FMa%C3%9Fblatt%20RSG%20RM%20Geh%C3%A4use%2Epdf&amp;parent=%2Fsites%2FProjects%2FJ015%2FTechnische%20Unterlagen%2FAereco%2FTechnische%20Unterlagen" xr:uid="{1962BD3A-3D3E-42E3-BAE3-7E8B627D12CE}"/>
    <hyperlink ref="F45" r:id="rId2" xr:uid="{8835B0E4-6E2D-4B53-BF05-348087628D7B}"/>
  </hyperlinks>
  <pageMargins left="0" right="0" top="0" bottom="0" header="0" footer="0"/>
  <pageSetup paperSize="9" orientation="portrait" r:id="rId3"/>
  <customProperties>
    <customPr name="_pios_id" r:id="rId4"/>
  </customProperties>
  <ignoredErrors>
    <ignoredError sqref="H29 O7 O9 O11 O15 O19 O21 O23 O29 O31 O33 O35 O37 O39 O51" unlockedFormula="1"/>
  </ignoredErrors>
  <drawing r:id="rId5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xr:uid="{48A6E36C-7BDE-4DD3-AC02-D5C7A2309EFC}">
          <x14:formula1>
            <xm:f>Dropdown!$T$1:$T$2</xm:f>
          </x14:formula1>
          <xm:sqref>O7 O19</xm:sqref>
        </x14:dataValidation>
        <x14:dataValidation type="list" allowBlank="1" showInputMessage="1" showErrorMessage="1" xr:uid="{EA8F961A-30DC-4745-9319-688FA8C6EEEE}">
          <x14:formula1>
            <xm:f>Dropdown!$B$1:$B$3</xm:f>
          </x14:formula1>
          <xm:sqref>O5 O13 O17 O27</xm:sqref>
        </x14:dataValidation>
        <x14:dataValidation type="list" allowBlank="1" showInputMessage="1" xr:uid="{BDECB019-3BED-4C83-8FD3-A19CB054A2C8}">
          <x14:formula1>
            <xm:f>Dropdown!$H$1:$H$2</xm:f>
          </x14:formula1>
          <xm:sqref>O9 O23 O37</xm:sqref>
        </x14:dataValidation>
        <x14:dataValidation type="list" allowBlank="1" showInputMessage="1" xr:uid="{DE6D7FC3-7174-422F-AEA2-33C0AEB1E43B}">
          <x14:formula1>
            <xm:f>Dropdown!$B$1:$B$2</xm:f>
          </x14:formula1>
          <xm:sqref>O11 O39</xm:sqref>
        </x14:dataValidation>
        <x14:dataValidation type="list" allowBlank="1" showInputMessage="1" xr:uid="{45F905CD-6AE3-4991-A2F2-6D5B23D305E4}">
          <x14:formula1>
            <xm:f>Dropdown!$U$1:$U$2</xm:f>
          </x14:formula1>
          <xm:sqref>O15</xm:sqref>
        </x14:dataValidation>
        <x14:dataValidation type="list" allowBlank="1" showInputMessage="1" xr:uid="{C4A2BBE8-FABF-4B98-B351-BD4B3FFA8AD7}">
          <x14:formula1>
            <xm:f>Dropdown!$V$1:$V$3</xm:f>
          </x14:formula1>
          <xm:sqref>O21</xm:sqref>
        </x14:dataValidation>
        <x14:dataValidation type="list" allowBlank="1" showInputMessage="1" xr:uid="{8A5122DB-156A-416C-9EBC-92510D283092}">
          <x14:formula1>
            <xm:f>Dropdown!$W$1:$W$3</xm:f>
          </x14:formula1>
          <xm:sqref>O29</xm:sqref>
        </x14:dataValidation>
        <x14:dataValidation type="list" allowBlank="1" showInputMessage="1" xr:uid="{957B2C46-2D0E-4990-8041-C93E1FF2E313}">
          <x14:formula1>
            <xm:f>Dropdown!$X$1:$X$3</xm:f>
          </x14:formula1>
          <xm:sqref>O31</xm:sqref>
        </x14:dataValidation>
        <x14:dataValidation type="list" allowBlank="1" showInputMessage="1" xr:uid="{5F79734C-7D28-4921-956C-168390C86897}">
          <x14:formula1>
            <xm:f>Dropdown!$Y$1:$Y$6</xm:f>
          </x14:formula1>
          <xm:sqref>O33</xm:sqref>
        </x14:dataValidation>
        <x14:dataValidation type="list" allowBlank="1" showInputMessage="1" xr:uid="{B1EBC45E-49B9-4416-B564-7391495843A9}">
          <x14:formula1>
            <xm:f>Dropdown!$Z$1:$Z$2</xm:f>
          </x14:formula1>
          <xm:sqref>O35</xm:sqref>
        </x14:dataValidation>
        <x14:dataValidation type="list" allowBlank="1" showInputMessage="1" showErrorMessage="1" xr:uid="{F8F177A8-A099-4E75-A58C-37EC23EAEDCC}">
          <x14:formula1>
            <xm:f>Dropdown!$AA$1:$AA$4</xm:f>
          </x14:formula1>
          <xm:sqref>O43</xm:sqref>
        </x14:dataValidation>
        <x14:dataValidation type="list" allowBlank="1" showInputMessage="1" showErrorMessage="1" xr:uid="{14830C1E-9AED-4A95-9A9F-FC7F75900D1C}">
          <x14:formula1>
            <xm:f>Dropdown!$AB$1:$AB$4</xm:f>
          </x14:formula1>
          <xm:sqref>O45</xm:sqref>
        </x14:dataValidation>
        <x14:dataValidation type="list" allowBlank="1" showInputMessage="1" showErrorMessage="1" xr:uid="{CC34B49A-E099-4282-8FD9-ED1FBB824C08}">
          <x14:formula1>
            <xm:f>Dropdown!$AC$1:$AC$4</xm:f>
          </x14:formula1>
          <xm:sqref>O49</xm:sqref>
        </x14:dataValidation>
        <x14:dataValidation type="list" allowBlank="1" showInputMessage="1" xr:uid="{AEF9F708-8177-48EA-8ED9-A9DB6E37F6BD}">
          <x14:formula1>
            <xm:f>Dropdown!$AD$1:$AD$6</xm:f>
          </x14:formula1>
          <xm:sqref>O51</xm:sqref>
        </x14:dataValidation>
        <x14:dataValidation type="list" allowBlank="1" showInputMessage="1" showErrorMessage="1" xr:uid="{B96AE634-5C44-462E-BC25-0E65E652264E}">
          <x14:formula1>
            <xm:f>Dropdown!$AC$1:$AC$3</xm:f>
          </x14:formula1>
          <xm:sqref>O53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3F0AA4EA73304B9D953E48C9C4EED0" ma:contentTypeVersion="6" ma:contentTypeDescription="Ein neues Dokument erstellen." ma:contentTypeScope="" ma:versionID="8e899231aa3b6c87f5cb69efa7ef15a7">
  <xsd:schema xmlns:xsd="http://www.w3.org/2001/XMLSchema" xmlns:xs="http://www.w3.org/2001/XMLSchema" xmlns:p="http://schemas.microsoft.com/office/2006/metadata/properties" xmlns:ns2="1ab9944b-9bce-4de0-8375-f0c23888fbb2" targetNamespace="http://schemas.microsoft.com/office/2006/metadata/properties" ma:root="true" ma:fieldsID="5e79ff1ac41dc9293239bc017078ebac" ns2:_="">
    <xsd:import namespace="1ab9944b-9bce-4de0-8375-f0c23888f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Inform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944b-9bce-4de0-8375-f0c23888f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Information" ma:index="12" nillable="true" ma:displayName="Information" ma:format="Dropdown" ma:internalName="Information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 xmlns="1ab9944b-9bce-4de0-8375-f0c23888fbb2" xsi:nil="true"/>
  </documentManagement>
</p:properties>
</file>

<file path=customXml/itemProps1.xml><?xml version="1.0" encoding="utf-8"?>
<ds:datastoreItem xmlns:ds="http://schemas.openxmlformats.org/officeDocument/2006/customXml" ds:itemID="{69B6BE09-7713-41F2-97D8-9B5C4C8BD6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EDB7DB-7D13-485F-ABC7-0AD0D805E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b9944b-9bce-4de0-8375-f0c23888f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84442-6D07-47A4-A9D1-0E0FB63F5856}">
  <ds:schemaRefs>
    <ds:schemaRef ds:uri="1ab9944b-9bce-4de0-8375-f0c23888fbb2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Dropdown</vt:lpstr>
      <vt:lpstr>Seite 1</vt:lpstr>
      <vt:lpstr>Seite 2</vt:lpstr>
      <vt:lpstr>Seite 3</vt:lpstr>
    </vt:vector>
  </TitlesOfParts>
  <Manager/>
  <Company>Tece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rbrinkhaus</dc:creator>
  <cp:keywords/>
  <dc:description/>
  <cp:lastModifiedBy>Brinkhaus, Rabea</cp:lastModifiedBy>
  <cp:revision/>
  <dcterms:created xsi:type="dcterms:W3CDTF">2022-11-16T13:16:04Z</dcterms:created>
  <dcterms:modified xsi:type="dcterms:W3CDTF">2024-02-08T08:59:42Z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0x010100223F0AA4EA73304B9D953E48C9C4EED0</vt:lpwstr>
  </property>
  <property fmtid="{D5CDD505-2E9C-101B-9397-08002B2CF9AE}" pid="4" name="Order">
    <vt:r8>42100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